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Ex1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4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Wolfgang Bischof\Documents\Vorlesungen_FH\DataAnalytics 2\WS2324\"/>
    </mc:Choice>
  </mc:AlternateContent>
  <bookViews>
    <workbookView xWindow="0" yWindow="0" windowWidth="14985" windowHeight="7485" firstSheet="6" activeTab="9"/>
  </bookViews>
  <sheets>
    <sheet name="Formate" sheetId="2" r:id="rId1"/>
    <sheet name="Ausfüllfunktion" sheetId="10" r:id="rId2"/>
    <sheet name="SVERWEIS" sheetId="11" r:id="rId3"/>
    <sheet name="Berechnungen" sheetId="12" r:id="rId4"/>
    <sheet name="Suchen_Sortieren" sheetId="3" r:id="rId5"/>
    <sheet name="bedingte Formatierung" sheetId="9" r:id="rId6"/>
    <sheet name="Diagramme" sheetId="7" r:id="rId7"/>
    <sheet name="externe Daten" sheetId="13" r:id="rId8"/>
    <sheet name="Solver" sheetId="14" r:id="rId9"/>
    <sheet name="Tabelle5" sheetId="20" r:id="rId10"/>
    <sheet name="Daten für Pivot-Tabelle" sheetId="15" r:id="rId11"/>
    <sheet name="Tabelle4" sheetId="19" r:id="rId12"/>
  </sheets>
  <definedNames>
    <definedName name="_xlnm._FilterDatabase" localSheetId="4" hidden="1">Suchen_Sortieren!$A$1:$B$42</definedName>
    <definedName name="_xlchart.v1.0" hidden="1">Diagramme!$B$30</definedName>
    <definedName name="_xlchart.v1.1" hidden="1">Diagramme!$B$31:$B$52</definedName>
    <definedName name="bachelornote_1" localSheetId="7">'externe Daten'!$A$1:$C$21</definedName>
    <definedName name="ExterneDaten_1" localSheetId="11" hidden="1">Tabelle4!$A$1:$C$21</definedName>
    <definedName name="solver_adj" localSheetId="8" hidden="1">Solver!$B$42:$B$44</definedName>
    <definedName name="solver_cvg" localSheetId="8" hidden="1">0.0001</definedName>
    <definedName name="solver_drv" localSheetId="8" hidden="1">1</definedName>
    <definedName name="solver_eng" localSheetId="8" hidden="1">1</definedName>
    <definedName name="solver_est" localSheetId="8" hidden="1">1</definedName>
    <definedName name="solver_itr" localSheetId="8" hidden="1">2147483647</definedName>
    <definedName name="solver_lhs1" localSheetId="8" hidden="1">Solver!$A$6</definedName>
    <definedName name="solver_lhs2" localSheetId="8" hidden="1">Solver!$A$6</definedName>
    <definedName name="solver_lhs3" localSheetId="8" hidden="1">Solver!$B$44</definedName>
    <definedName name="solver_mip" localSheetId="8" hidden="1">2147483647</definedName>
    <definedName name="solver_mni" localSheetId="8" hidden="1">30</definedName>
    <definedName name="solver_mrt" localSheetId="8" hidden="1">0.075</definedName>
    <definedName name="solver_msl" localSheetId="8" hidden="1">2</definedName>
    <definedName name="solver_neg" localSheetId="8" hidden="1">2</definedName>
    <definedName name="solver_nod" localSheetId="8" hidden="1">2147483647</definedName>
    <definedName name="solver_num" localSheetId="8" hidden="1">0</definedName>
    <definedName name="solver_nwt" localSheetId="8" hidden="1">1</definedName>
    <definedName name="solver_opt" localSheetId="8" hidden="1">Solver!$D$40</definedName>
    <definedName name="solver_pre" localSheetId="8" hidden="1">0.000001</definedName>
    <definedName name="solver_rbv" localSheetId="8" hidden="1">1</definedName>
    <definedName name="solver_rel1" localSheetId="8" hidden="1">3</definedName>
    <definedName name="solver_rel2" localSheetId="8" hidden="1">3</definedName>
    <definedName name="solver_rel3" localSheetId="8" hidden="1">3</definedName>
    <definedName name="solver_rhs1" localSheetId="8" hidden="1">-2</definedName>
    <definedName name="solver_rhs2" localSheetId="8" hidden="1">-2</definedName>
    <definedName name="solver_rhs3" localSheetId="8" hidden="1">0</definedName>
    <definedName name="solver_rlx" localSheetId="8" hidden="1">2</definedName>
    <definedName name="solver_rsd" localSheetId="8" hidden="1">0</definedName>
    <definedName name="solver_scl" localSheetId="8" hidden="1">1</definedName>
    <definedName name="solver_sho" localSheetId="8" hidden="1">2</definedName>
    <definedName name="solver_ssz" localSheetId="8" hidden="1">100</definedName>
    <definedName name="solver_tim" localSheetId="8" hidden="1">2147483647</definedName>
    <definedName name="solver_tol" localSheetId="8" hidden="1">0.01</definedName>
    <definedName name="solver_typ" localSheetId="8" hidden="1">2</definedName>
    <definedName name="solver_val" localSheetId="8" hidden="1">0</definedName>
    <definedName name="solver_ver" localSheetId="8" hidden="1">3</definedName>
  </definedNames>
  <calcPr calcId="162913"/>
  <pivotCaches>
    <pivotCache cacheId="7" r:id="rId13"/>
  </pivotCaches>
</workbook>
</file>

<file path=xl/calcChain.xml><?xml version="1.0" encoding="utf-8"?>
<calcChain xmlns="http://schemas.openxmlformats.org/spreadsheetml/2006/main">
  <c r="E5" i="11" l="1"/>
  <c r="J9" i="11"/>
  <c r="E6" i="11"/>
  <c r="G3" i="10"/>
  <c r="H3" i="10"/>
  <c r="G4" i="10"/>
  <c r="H4" i="10"/>
  <c r="G5" i="10"/>
  <c r="H5" i="10"/>
  <c r="G6" i="10"/>
  <c r="H6" i="10"/>
  <c r="H2" i="10"/>
  <c r="G2" i="10"/>
  <c r="C35" i="14" l="1"/>
  <c r="D35" i="14" s="1"/>
  <c r="C36" i="14"/>
  <c r="D36" i="14" s="1"/>
  <c r="C37" i="14"/>
  <c r="D37" i="14" s="1"/>
  <c r="C38" i="14"/>
  <c r="D38" i="14" s="1"/>
  <c r="C39" i="14"/>
  <c r="D39" i="14" s="1"/>
  <c r="C34" i="14"/>
  <c r="D34" i="14" s="1"/>
  <c r="B6" i="14"/>
  <c r="B5" i="14"/>
  <c r="B4" i="14"/>
  <c r="B14" i="12"/>
  <c r="B13" i="12"/>
  <c r="B12" i="12"/>
  <c r="B11" i="12"/>
  <c r="B10" i="12"/>
  <c r="B9" i="12"/>
  <c r="D40" i="14" l="1"/>
  <c r="B4" i="7" l="1"/>
  <c r="C4" i="7" s="1"/>
  <c r="B5" i="7"/>
  <c r="C5" i="7" s="1"/>
  <c r="B6" i="7"/>
  <c r="C6" i="7" s="1"/>
  <c r="B7" i="7"/>
  <c r="C7" i="7" s="1"/>
  <c r="B8" i="7"/>
  <c r="C8" i="7" s="1"/>
  <c r="B9" i="7"/>
  <c r="C9" i="7" s="1"/>
  <c r="B10" i="7"/>
  <c r="C10" i="7" s="1"/>
  <c r="B11" i="7"/>
  <c r="C11" i="7" s="1"/>
  <c r="B12" i="7"/>
  <c r="C12" i="7" s="1"/>
  <c r="B3" i="7"/>
  <c r="C3" i="7" s="1"/>
  <c r="E6" i="2"/>
  <c r="E5" i="2"/>
</calcChain>
</file>

<file path=xl/connections.xml><?xml version="1.0" encoding="utf-8"?>
<connections xmlns="http://schemas.openxmlformats.org/spreadsheetml/2006/main">
  <connection id="1" keepAlive="1" name="Abfrage - bachelornote (2)" description="Verbindung mit der Abfrage 'bachelornote (2)' in der Arbeitsmappe." type="5" refreshedVersion="6" background="1" saveData="1">
    <dbPr connection="Provider=Microsoft.Mashup.OleDb.1;Data Source=$Workbook$;Location=bachelornote (2);Extended Properties=&quot;&quot;" command="SELECT * FROM [bachelornote (2)]"/>
  </connection>
  <connection id="2" name="bachelornote" type="6" refreshedVersion="6" background="1" saveData="1">
    <textPr codePage="850" sourceFile="C:\Users\Wolfgang Bischof\Documents\Vorlesungen_FH\DataAnalytics 2\Skript\Teil 2 Excel\bachelornote.txt" decimal="," thousands=".">
      <textFields count="3"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<sst xmlns="http://schemas.openxmlformats.org/spreadsheetml/2006/main" count="273" uniqueCount="139">
  <si>
    <t>Netto</t>
  </si>
  <si>
    <t>Stundensatz:</t>
  </si>
  <si>
    <t>von</t>
  </si>
  <si>
    <t>bis</t>
  </si>
  <si>
    <t>Was</t>
  </si>
  <si>
    <t>Betrag</t>
  </si>
  <si>
    <t>Datum</t>
  </si>
  <si>
    <t>Beratung</t>
  </si>
  <si>
    <t>Corinna</t>
  </si>
  <si>
    <t>Martina</t>
  </si>
  <si>
    <t>Andreas</t>
  </si>
  <si>
    <t>Verena</t>
  </si>
  <si>
    <t>Franziska</t>
  </si>
  <si>
    <t>Jonas</t>
  </si>
  <si>
    <t>Elke</t>
  </si>
  <si>
    <t>Sebastian</t>
  </si>
  <si>
    <t>Jens</t>
  </si>
  <si>
    <t>Matthias</t>
  </si>
  <si>
    <t>Sascha</t>
  </si>
  <si>
    <t>Donate</t>
  </si>
  <si>
    <t>Johann</t>
  </si>
  <si>
    <t>Jörn</t>
  </si>
  <si>
    <t>Maximilian</t>
  </si>
  <si>
    <t>Felicitas</t>
  </si>
  <si>
    <t>Anna Monika</t>
  </si>
  <si>
    <t>Johannes Heinrich</t>
  </si>
  <si>
    <t>Michael</t>
  </si>
  <si>
    <t>Christoffer</t>
  </si>
  <si>
    <t>Tom</t>
  </si>
  <si>
    <t>Christian</t>
  </si>
  <si>
    <t>Ann-Katrin</t>
  </si>
  <si>
    <t>Daniel Ricardo</t>
  </si>
  <si>
    <t>Ina</t>
  </si>
  <si>
    <t>Liliane</t>
  </si>
  <si>
    <t>Jochen</t>
  </si>
  <si>
    <t>Konstantin</t>
  </si>
  <si>
    <t>Marita</t>
  </si>
  <si>
    <t>Frederik</t>
  </si>
  <si>
    <t>Viktoria</t>
  </si>
  <si>
    <t>Rosa Magdalena</t>
  </si>
  <si>
    <t>Lucia</t>
  </si>
  <si>
    <t>Raffael</t>
  </si>
  <si>
    <t>Josef Wilhelm</t>
  </si>
  <si>
    <t>Daniel</t>
  </si>
  <si>
    <t>Florian</t>
  </si>
  <si>
    <t>Johannes</t>
  </si>
  <si>
    <t>Name</t>
  </si>
  <si>
    <t>Note</t>
  </si>
  <si>
    <t>Summe:</t>
  </si>
  <si>
    <t>Minimum:</t>
  </si>
  <si>
    <t>Maximum:</t>
  </si>
  <si>
    <t>Mittelwert:</t>
  </si>
  <si>
    <t>Median:</t>
  </si>
  <si>
    <t>Korrelation:</t>
  </si>
  <si>
    <t>Kontostand</t>
  </si>
  <si>
    <t>x</t>
  </si>
  <si>
    <t>f(x)</t>
  </si>
  <si>
    <t>g(x)</t>
  </si>
  <si>
    <t>Häufigkeit</t>
  </si>
  <si>
    <t>Säulendiagramme</t>
  </si>
  <si>
    <t>Beträge, die kleiner als 0 sind, bekommen einen roten Hintergrund.</t>
  </si>
  <si>
    <t>Bedingte Formatierung -&gt; Regeln zum Hervorheben</t>
  </si>
  <si>
    <t xml:space="preserve">alle drei Spalten mit Überschrift </t>
  </si>
  <si>
    <t>markieren -&gt; einfügen -&gt; Punktdiagramm</t>
  </si>
  <si>
    <t>Montag</t>
  </si>
  <si>
    <t>Zeit</t>
  </si>
  <si>
    <t>Wochentage</t>
  </si>
  <si>
    <t>Index</t>
  </si>
  <si>
    <t>ungerade Indizes</t>
  </si>
  <si>
    <t>MwSt</t>
  </si>
  <si>
    <t>ZV</t>
  </si>
  <si>
    <t>Nummer</t>
  </si>
  <si>
    <t>SVERWEIS gibt zur eingegebenen Nummer die ZV zurück</t>
  </si>
  <si>
    <t xml:space="preserve">Nummer </t>
  </si>
  <si>
    <t>Funktions- oder Scatterplots</t>
  </si>
  <si>
    <t>Matrikelnr</t>
  </si>
  <si>
    <t>Ausbildung</t>
  </si>
  <si>
    <t>Bachelornote</t>
  </si>
  <si>
    <t>Bank</t>
  </si>
  <si>
    <t>Handwerk</t>
  </si>
  <si>
    <t>keine</t>
  </si>
  <si>
    <t>x^2 - 1</t>
  </si>
  <si>
    <t>Nullstelle</t>
  </si>
  <si>
    <t>Minimum</t>
  </si>
  <si>
    <t>Maximum</t>
  </si>
  <si>
    <t>mit Nebenbedingung</t>
  </si>
  <si>
    <t>Nullstellen und Extremwerte von Funktionen</t>
  </si>
  <si>
    <t>Alpha</t>
  </si>
  <si>
    <t>Beta</t>
  </si>
  <si>
    <t>Gamma</t>
  </si>
  <si>
    <t>angepasste Kurve: alpha+beta*exp(-gamma*x)</t>
  </si>
  <si>
    <t>Geldmenge (x)</t>
  </si>
  <si>
    <t>Ertrag (y)</t>
  </si>
  <si>
    <t>quadratische Differenz</t>
  </si>
  <si>
    <t>Wirkung von Werbemaßnahmen auf den Produktertrag</t>
  </si>
  <si>
    <t>Honda</t>
  </si>
  <si>
    <t>Accord</t>
  </si>
  <si>
    <t>Red</t>
  </si>
  <si>
    <t>Blue</t>
  </si>
  <si>
    <t>Silver</t>
  </si>
  <si>
    <t>Toyota</t>
  </si>
  <si>
    <t>Camry</t>
  </si>
  <si>
    <t>Black</t>
  </si>
  <si>
    <t>Nissan</t>
  </si>
  <si>
    <t>Altima</t>
  </si>
  <si>
    <t>Green</t>
  </si>
  <si>
    <t>Corolla</t>
  </si>
  <si>
    <t>Civic</t>
  </si>
  <si>
    <t>White</t>
  </si>
  <si>
    <t>Ford</t>
  </si>
  <si>
    <t>F-150</t>
  </si>
  <si>
    <t>Chevrolet</t>
  </si>
  <si>
    <t>Silverado</t>
  </si>
  <si>
    <t>Impala</t>
  </si>
  <si>
    <t>Malibu</t>
  </si>
  <si>
    <t>Escape</t>
  </si>
  <si>
    <t>Mustang</t>
  </si>
  <si>
    <t>CRV</t>
  </si>
  <si>
    <t>Maxima</t>
  </si>
  <si>
    <t>Fusion</t>
  </si>
  <si>
    <t>Dodge</t>
  </si>
  <si>
    <t>Charger</t>
  </si>
  <si>
    <t>Hersteller</t>
  </si>
  <si>
    <t>Modell</t>
  </si>
  <si>
    <t>Farbe</t>
  </si>
  <si>
    <t>Kilometerstand</t>
  </si>
  <si>
    <t>Verkaufspreis</t>
  </si>
  <si>
    <t>Einkaufspreis</t>
  </si>
  <si>
    <t>Brutto D</t>
  </si>
  <si>
    <t>Brutto Ö</t>
  </si>
  <si>
    <t>Rabatt</t>
  </si>
  <si>
    <t>Wert</t>
  </si>
  <si>
    <t>Durchschnittsnoten</t>
  </si>
  <si>
    <t>Namen</t>
  </si>
  <si>
    <t>A</t>
  </si>
  <si>
    <t>B</t>
  </si>
  <si>
    <t>Summe d. quadr. Abstände:</t>
  </si>
  <si>
    <t>Mittelwert von Verkaufspreis</t>
  </si>
  <si>
    <t>Mittelwert von Einkaufspreis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</si>
</sst>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\ &quot;€&quot;_-;\-* #,##0.00\ &quot;€&quot;_-;_-* &quot;-&quot;??\ &quot;€&quot;_-;_-@_-"/>
    <numFmt numFmtId="164" formatCode="#,##0.00\ &quot;€&quot;"/>
    <numFmt numFmtId="165" formatCode="0.0"/>
    <numFmt numFmtId="166" formatCode="0.0%"/>
    <numFmt numFmtId="167" formatCode="[$-407]d/\ mmm/\ yy;@"/>
    <numFmt numFmtId="168" formatCode="#,##0\ &quot;€&quot;"/>
    <numFmt numFmtId="169" formatCode="#,##0.00\ _€"/>
    <numFmt numFmtId="170" formatCode="_-* #,##0\ &quot;€&quot;_-;\-* #,##0\ &quot;€&quot;_-;_-* &quot;-&quot;??\ &quot;€&quot;_-;_-@_-"/>
  </numFmts>
  <fonts count="10" x14ac:knownFonts="1"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/>
      <top/>
      <bottom/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0" fontId="7" fillId="0" borderId="0"/>
  </cellStyleXfs>
  <cellXfs count="40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0" borderId="0" xfId="0" applyFill="1"/>
    <xf numFmtId="164" fontId="0" fillId="0" borderId="0" xfId="0" applyNumberFormat="1"/>
    <xf numFmtId="9" fontId="0" fillId="0" borderId="0" xfId="0" applyNumberFormat="1"/>
    <xf numFmtId="164" fontId="0" fillId="3" borderId="0" xfId="0" applyNumberFormat="1" applyFill="1"/>
    <xf numFmtId="20" fontId="0" fillId="0" borderId="0" xfId="0" applyNumberFormat="1"/>
    <xf numFmtId="0" fontId="2" fillId="0" borderId="0" xfId="0" applyFont="1" applyBorder="1" applyAlignment="1">
      <alignment vertical="center"/>
    </xf>
    <xf numFmtId="2" fontId="2" fillId="0" borderId="0" xfId="0" applyNumberFormat="1" applyFont="1" applyBorder="1" applyAlignment="1">
      <alignment vertical="center"/>
    </xf>
    <xf numFmtId="0" fontId="3" fillId="5" borderId="0" xfId="0" applyFont="1" applyFill="1" applyBorder="1" applyAlignment="1">
      <alignment vertical="center"/>
    </xf>
    <xf numFmtId="0" fontId="3" fillId="5" borderId="0" xfId="0" applyFont="1" applyFill="1" applyBorder="1" applyAlignment="1">
      <alignment horizontal="center" vertical="center"/>
    </xf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2" fontId="0" fillId="0" borderId="0" xfId="0" applyNumberFormat="1"/>
    <xf numFmtId="0" fontId="4" fillId="0" borderId="0" xfId="0" applyFont="1"/>
    <xf numFmtId="0" fontId="1" fillId="0" borderId="0" xfId="0" applyFont="1"/>
    <xf numFmtId="14" fontId="0" fillId="0" borderId="0" xfId="0" applyNumberFormat="1"/>
    <xf numFmtId="168" fontId="0" fillId="0" borderId="0" xfId="0" applyNumberFormat="1"/>
    <xf numFmtId="0" fontId="5" fillId="0" borderId="0" xfId="0" applyFont="1" applyAlignment="1">
      <alignment horizontal="center" vertical="center"/>
    </xf>
    <xf numFmtId="0" fontId="0" fillId="6" borderId="0" xfId="0" applyFill="1" applyAlignment="1"/>
    <xf numFmtId="0" fontId="0" fillId="0" borderId="0" xfId="0" applyFill="1" applyAlignment="1"/>
    <xf numFmtId="0" fontId="0" fillId="0" borderId="0" xfId="0" applyAlignment="1">
      <alignment horizontal="right" wrapText="1"/>
    </xf>
    <xf numFmtId="0" fontId="7" fillId="0" borderId="2" xfId="2" applyFill="1" applyBorder="1"/>
    <xf numFmtId="0" fontId="7" fillId="0" borderId="1" xfId="2" applyFill="1" applyBorder="1"/>
    <xf numFmtId="169" fontId="7" fillId="0" borderId="1" xfId="2" applyNumberFormat="1" applyFill="1" applyBorder="1"/>
    <xf numFmtId="0" fontId="7" fillId="0" borderId="3" xfId="2" applyFill="1" applyBorder="1"/>
    <xf numFmtId="0" fontId="7" fillId="0" borderId="4" xfId="2" applyFill="1" applyBorder="1"/>
    <xf numFmtId="169" fontId="7" fillId="0" borderId="4" xfId="2" applyNumberFormat="1" applyFill="1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3" fontId="9" fillId="0" borderId="0" xfId="0" applyNumberFormat="1" applyFont="1" applyAlignment="1">
      <alignment horizontal="right"/>
    </xf>
    <xf numFmtId="168" fontId="9" fillId="0" borderId="0" xfId="1" applyNumberFormat="1" applyFont="1" applyAlignment="1">
      <alignment horizontal="right"/>
    </xf>
    <xf numFmtId="170" fontId="9" fillId="0" borderId="0" xfId="1" applyNumberFormat="1" applyFont="1" applyAlignment="1">
      <alignment horizontal="right"/>
    </xf>
    <xf numFmtId="0" fontId="0" fillId="4" borderId="0" xfId="0" applyFill="1" applyAlignment="1">
      <alignment horizontal="center"/>
    </xf>
    <xf numFmtId="0" fontId="0" fillId="0" borderId="0" xfId="0" applyNumberFormat="1"/>
    <xf numFmtId="0" fontId="0" fillId="0" borderId="0" xfId="0" pivotButton="1"/>
  </cellXfs>
  <cellStyles count="3">
    <cellStyle name="Standard" xfId="0" builtinId="0"/>
    <cellStyle name="Standard 2" xfId="2"/>
    <cellStyle name="Währung" xfId="1" builtinId="4"/>
  </cellStyles>
  <dxfs count="12"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70" formatCode="_-* #,##0\ &quot;€&quot;_-;\-* #,##0\ &quot;€&quot;_-;_-* &quot;-&quot;??\ &quot;€&quot;_-;_-@_-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8" formatCode="#,##0\ &quot;€&quot;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Graphen</a:t>
            </a:r>
            <a:r>
              <a:rPr lang="de-DE" baseline="0"/>
              <a:t> von f und g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Diagramme!$B$2</c:f>
              <c:strCache>
                <c:ptCount val="1"/>
                <c:pt idx="0">
                  <c:v>f(x)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Diagramme!$A$3:$A$12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Diagramme!$B$3:$B$12</c:f>
              <c:numCache>
                <c:formatCode>General</c:formatCode>
                <c:ptCount val="10"/>
                <c:pt idx="0">
                  <c:v>3</c:v>
                </c:pt>
                <c:pt idx="1">
                  <c:v>5</c:v>
                </c:pt>
                <c:pt idx="2">
                  <c:v>7</c:v>
                </c:pt>
                <c:pt idx="3">
                  <c:v>9</c:v>
                </c:pt>
                <c:pt idx="4">
                  <c:v>11</c:v>
                </c:pt>
                <c:pt idx="5">
                  <c:v>13</c:v>
                </c:pt>
                <c:pt idx="6">
                  <c:v>15</c:v>
                </c:pt>
                <c:pt idx="7">
                  <c:v>17</c:v>
                </c:pt>
                <c:pt idx="8">
                  <c:v>19</c:v>
                </c:pt>
                <c:pt idx="9">
                  <c:v>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94-4B81-A68D-E5A69E58921D}"/>
            </c:ext>
          </c:extLst>
        </c:ser>
        <c:ser>
          <c:idx val="1"/>
          <c:order val="1"/>
          <c:tx>
            <c:strRef>
              <c:f>Diagramme!$C$2</c:f>
              <c:strCache>
                <c:ptCount val="1"/>
                <c:pt idx="0">
                  <c:v>g(x)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Diagramme!$A$3:$A$12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Diagramme!$C$3:$C$12</c:f>
              <c:numCache>
                <c:formatCode>General</c:formatCode>
                <c:ptCount val="10"/>
                <c:pt idx="0">
                  <c:v>-2</c:v>
                </c:pt>
                <c:pt idx="1">
                  <c:v>-1</c:v>
                </c:pt>
                <c:pt idx="2">
                  <c:v>2</c:v>
                </c:pt>
                <c:pt idx="3">
                  <c:v>7</c:v>
                </c:pt>
                <c:pt idx="4">
                  <c:v>14</c:v>
                </c:pt>
                <c:pt idx="5">
                  <c:v>23</c:v>
                </c:pt>
                <c:pt idx="6">
                  <c:v>34</c:v>
                </c:pt>
                <c:pt idx="7">
                  <c:v>47</c:v>
                </c:pt>
                <c:pt idx="8">
                  <c:v>62</c:v>
                </c:pt>
                <c:pt idx="9">
                  <c:v>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94-4B81-A68D-E5A69E5892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9626863"/>
        <c:axId val="939627279"/>
      </c:lineChart>
      <c:catAx>
        <c:axId val="9396268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39627279"/>
        <c:crosses val="autoZero"/>
        <c:auto val="1"/>
        <c:lblAlgn val="ctr"/>
        <c:lblOffset val="100"/>
        <c:noMultiLvlLbl val="0"/>
      </c:catAx>
      <c:valAx>
        <c:axId val="939627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396268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Diagramme!$B$16</c:f>
              <c:strCache>
                <c:ptCount val="1"/>
                <c:pt idx="0">
                  <c:v>Häufigkeit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Diagramme!$A$17:$A$27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3.6666666666666665</c:v>
                </c:pt>
                <c:pt idx="3">
                  <c:v>3.333333333333333</c:v>
                </c:pt>
                <c:pt idx="4">
                  <c:v>2.9999999999999996</c:v>
                </c:pt>
                <c:pt idx="5">
                  <c:v>2.6666666666666661</c:v>
                </c:pt>
                <c:pt idx="6">
                  <c:v>2.3333333333333326</c:v>
                </c:pt>
                <c:pt idx="7">
                  <c:v>1.9999999999999993</c:v>
                </c:pt>
                <c:pt idx="8">
                  <c:v>1.6666666666666661</c:v>
                </c:pt>
                <c:pt idx="9">
                  <c:v>1.3333333333333328</c:v>
                </c:pt>
                <c:pt idx="10">
                  <c:v>0.99999999999999956</c:v>
                </c:pt>
              </c:numCache>
            </c:numRef>
          </c:cat>
          <c:val>
            <c:numRef>
              <c:f>Diagramme!$B$17:$B$27</c:f>
              <c:numCache>
                <c:formatCode>General</c:formatCode>
                <c:ptCount val="11"/>
                <c:pt idx="0">
                  <c:v>15</c:v>
                </c:pt>
                <c:pt idx="1">
                  <c:v>4</c:v>
                </c:pt>
                <c:pt idx="2">
                  <c:v>7</c:v>
                </c:pt>
                <c:pt idx="3">
                  <c:v>7</c:v>
                </c:pt>
                <c:pt idx="4">
                  <c:v>5</c:v>
                </c:pt>
                <c:pt idx="5">
                  <c:v>6</c:v>
                </c:pt>
                <c:pt idx="6">
                  <c:v>2</c:v>
                </c:pt>
                <c:pt idx="7">
                  <c:v>2</c:v>
                </c:pt>
                <c:pt idx="8">
                  <c:v>3</c:v>
                </c:pt>
                <c:pt idx="9">
                  <c:v>1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CF-4883-BC4A-E8A8D53E58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85802671"/>
        <c:axId val="1085797263"/>
      </c:barChart>
      <c:catAx>
        <c:axId val="1085802671"/>
        <c:scaling>
          <c:orientation val="minMax"/>
        </c:scaling>
        <c:delete val="0"/>
        <c:axPos val="b"/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85797263"/>
        <c:crosses val="autoZero"/>
        <c:auto val="1"/>
        <c:lblAlgn val="ctr"/>
        <c:lblOffset val="100"/>
        <c:noMultiLvlLbl val="0"/>
      </c:catAx>
      <c:valAx>
        <c:axId val="10857972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858026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Solver!$A$9:$A$263</c:f>
              <c:strCache>
                <c:ptCount val="36"/>
                <c:pt idx="0">
                  <c:v>Wirkung von Werbemaßnahmen auf den Produktertrag</c:v>
                </c:pt>
                <c:pt idx="24">
                  <c:v>Geldmenge (x)</c:v>
                </c:pt>
                <c:pt idx="25">
                  <c:v>-5</c:v>
                </c:pt>
                <c:pt idx="26">
                  <c:v>-3</c:v>
                </c:pt>
                <c:pt idx="27">
                  <c:v>-1</c:v>
                </c:pt>
                <c:pt idx="28">
                  <c:v>1</c:v>
                </c:pt>
                <c:pt idx="29">
                  <c:v>3</c:v>
                </c:pt>
                <c:pt idx="30">
                  <c:v>5</c:v>
                </c:pt>
                <c:pt idx="33">
                  <c:v>Alpha</c:v>
                </c:pt>
                <c:pt idx="34">
                  <c:v>Beta</c:v>
                </c:pt>
                <c:pt idx="35">
                  <c:v>Gamma</c:v>
                </c:pt>
              </c:strCache>
            </c:strRef>
          </c:xVal>
          <c:yVal>
            <c:numRef>
              <c:f>Solver!$B$9:$B$263</c:f>
              <c:numCache>
                <c:formatCode>General</c:formatCode>
                <c:ptCount val="255"/>
                <c:pt idx="24">
                  <c:v>0</c:v>
                </c:pt>
                <c:pt idx="25">
                  <c:v>127</c:v>
                </c:pt>
                <c:pt idx="26">
                  <c:v>151</c:v>
                </c:pt>
                <c:pt idx="27">
                  <c:v>379</c:v>
                </c:pt>
                <c:pt idx="28">
                  <c:v>421</c:v>
                </c:pt>
                <c:pt idx="29">
                  <c:v>460</c:v>
                </c:pt>
                <c:pt idx="30">
                  <c:v>426</c:v>
                </c:pt>
                <c:pt idx="33">
                  <c:v>-19148.039725728344</c:v>
                </c:pt>
                <c:pt idx="34">
                  <c:v>19474.976381130273</c:v>
                </c:pt>
                <c:pt idx="35">
                  <c:v>-1.8029184681411666E-3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E8E-49B1-AE39-2720E58AFB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1450624"/>
        <c:axId val="201451200"/>
      </c:scatterChart>
      <c:valAx>
        <c:axId val="201450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1451200"/>
        <c:crosses val="autoZero"/>
        <c:crossBetween val="midCat"/>
      </c:valAx>
      <c:valAx>
        <c:axId val="20145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14506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Solver!$B$33</c:f>
              <c:strCache>
                <c:ptCount val="1"/>
                <c:pt idx="0">
                  <c:v>Ertrag (y)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Solver!$A$34:$A$39</c:f>
              <c:numCache>
                <c:formatCode>General</c:formatCode>
                <c:ptCount val="6"/>
                <c:pt idx="0">
                  <c:v>-5</c:v>
                </c:pt>
                <c:pt idx="1">
                  <c:v>-3</c:v>
                </c:pt>
                <c:pt idx="2">
                  <c:v>-1</c:v>
                </c:pt>
                <c:pt idx="3">
                  <c:v>1</c:v>
                </c:pt>
                <c:pt idx="4">
                  <c:v>3</c:v>
                </c:pt>
                <c:pt idx="5">
                  <c:v>5</c:v>
                </c:pt>
              </c:numCache>
            </c:numRef>
          </c:xVal>
          <c:yVal>
            <c:numRef>
              <c:f>Solver!$B$34:$B$39</c:f>
              <c:numCache>
                <c:formatCode>General</c:formatCode>
                <c:ptCount val="6"/>
                <c:pt idx="0">
                  <c:v>127</c:v>
                </c:pt>
                <c:pt idx="1">
                  <c:v>151</c:v>
                </c:pt>
                <c:pt idx="2">
                  <c:v>379</c:v>
                </c:pt>
                <c:pt idx="3">
                  <c:v>421</c:v>
                </c:pt>
                <c:pt idx="4">
                  <c:v>460</c:v>
                </c:pt>
                <c:pt idx="5">
                  <c:v>426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7DF-44D4-8A1A-00273E5DE9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7478719"/>
        <c:axId val="1397481215"/>
      </c:scatterChart>
      <c:valAx>
        <c:axId val="13974787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97481215"/>
        <c:crosses val="autoZero"/>
        <c:crossBetween val="midCat"/>
      </c:valAx>
      <c:valAx>
        <c:axId val="1397481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974787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</cx:f>
      </cx:numDim>
    </cx:data>
  </cx:chartData>
  <cx:chart>
    <cx:title pos="t" align="ctr" overlay="0"/>
    <cx:plotArea>
      <cx:plotAreaRegion>
        <cx:series layoutId="boxWhisker" uniqueId="{2F4EFDFF-3A82-4C14-90A6-133F95B6B192}">
          <cx:tx>
            <cx:txData>
              <cx:f>_xlchart.v1.0</cx:f>
              <cx:v>Durchschnittsnoten</cx:v>
            </cx:txData>
          </cx:tx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  <cs:bodyPr rot="-60000000" vert="horz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  <cs:bodyPr rot="-60000000" vert="horz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  <cs:bodyPr rot="0" vert="horz"/>
  </cs:title>
  <cs:trendline>
    <cs:lnRef idx="0"/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  <cs:bodyPr rot="-60000000" vert="horz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microsoft.com/office/2014/relationships/chartEx" Target="../charts/chartEx1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image" Target="../media/image1.png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326230</xdr:colOff>
      <xdr:row>1</xdr:row>
      <xdr:rowOff>71438</xdr:rowOff>
    </xdr:from>
    <xdr:to>
      <xdr:col>7</xdr:col>
      <xdr:colOff>198833</xdr:colOff>
      <xdr:row>11</xdr:row>
      <xdr:rowOff>129778</xdr:rowOff>
    </xdr:to>
    <xdr:graphicFrame macro="">
      <xdr:nvGraphicFramePr>
        <xdr:cNvPr id="6" name="Diagramm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581023</xdr:colOff>
      <xdr:row>15</xdr:row>
      <xdr:rowOff>52388</xdr:rowOff>
    </xdr:from>
    <xdr:to>
      <xdr:col>5</xdr:col>
      <xdr:colOff>751283</xdr:colOff>
      <xdr:row>25</xdr:row>
      <xdr:rowOff>86916</xdr:rowOff>
    </xdr:to>
    <xdr:graphicFrame macro="">
      <xdr:nvGraphicFramePr>
        <xdr:cNvPr id="7" name="Diagramm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34528</xdr:colOff>
      <xdr:row>36</xdr:row>
      <xdr:rowOff>63103</xdr:rowOff>
    </xdr:from>
    <xdr:to>
      <xdr:col>6</xdr:col>
      <xdr:colOff>596503</xdr:colOff>
      <xdr:row>53</xdr:row>
      <xdr:rowOff>53578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9" name="Diagramm 8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de-DE" sz="1100"/>
                <a:t>Dieses Diagramm ist in Ihrer Version von Excel nicht verfügbar.
Wenn Sie diese Form bearbeiten oder diese Arbeitsmappe in einem anderen Dateiformat speichern, wird das Diagramm dauerhaft beschädigt.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245</xdr:row>
      <xdr:rowOff>96838</xdr:rowOff>
    </xdr:from>
    <xdr:to>
      <xdr:col>7</xdr:col>
      <xdr:colOff>285750</xdr:colOff>
      <xdr:row>262</xdr:row>
      <xdr:rowOff>141288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B7523580-F1A9-4E92-B77D-F4D035E0F4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10</xdr:row>
      <xdr:rowOff>27982</xdr:rowOff>
    </xdr:from>
    <xdr:to>
      <xdr:col>8</xdr:col>
      <xdr:colOff>127102</xdr:colOff>
      <xdr:row>30</xdr:row>
      <xdr:rowOff>103260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660839"/>
          <a:ext cx="7600259" cy="3340992"/>
        </a:xfrm>
        <a:prstGeom prst="rect">
          <a:avLst/>
        </a:prstGeom>
      </xdr:spPr>
    </xdr:pic>
    <xdr:clientData/>
  </xdr:twoCellAnchor>
  <xdr:twoCellAnchor>
    <xdr:from>
      <xdr:col>10</xdr:col>
      <xdr:colOff>712390</xdr:colOff>
      <xdr:row>25</xdr:row>
      <xdr:rowOff>94853</xdr:rowOff>
    </xdr:from>
    <xdr:to>
      <xdr:col>16</xdr:col>
      <xdr:colOff>712390</xdr:colOff>
      <xdr:row>42</xdr:row>
      <xdr:rowOff>71834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olfgang Bischof" refreshedDate="45265.527975231482" createdVersion="6" refreshedVersion="6" minRefreshableVersion="3" recordCount="24">
  <cacheSource type="worksheet">
    <worksheetSource name="Tabelle4"/>
  </cacheSource>
  <cacheFields count="6">
    <cacheField name="Hersteller" numFmtId="0">
      <sharedItems count="6">
        <s v="Honda"/>
        <s v="Toyota"/>
        <s v="Nissan"/>
        <s v="Ford"/>
        <s v="Chevrolet"/>
        <s v="Dodge"/>
      </sharedItems>
    </cacheField>
    <cacheField name="Modell" numFmtId="0">
      <sharedItems count="15">
        <s v="Accord"/>
        <s v="Camry"/>
        <s v="Altima"/>
        <s v="Corolla"/>
        <s v="Civic"/>
        <s v="F-150"/>
        <s v="Silverado"/>
        <s v="Impala"/>
        <s v="Malibu"/>
        <s v="Escape"/>
        <s v="Mustang"/>
        <s v="CRV"/>
        <s v="Maxima"/>
        <s v="Fusion"/>
        <s v="Charger"/>
      </sharedItems>
    </cacheField>
    <cacheField name="Farbe" numFmtId="0">
      <sharedItems/>
    </cacheField>
    <cacheField name="Kilometerstand" numFmtId="3">
      <sharedItems containsSemiMixedTypes="0" containsString="0" containsNumber="1" containsInteger="1" minValue="34853" maxValue="140811"/>
    </cacheField>
    <cacheField name="Verkaufspreis" numFmtId="168">
      <sharedItems containsSemiMixedTypes="0" containsString="0" containsNumber="1" containsInteger="1" minValue="2000" maxValue="4959"/>
    </cacheField>
    <cacheField name="Einkaufspreis" numFmtId="170">
      <sharedItems containsSemiMixedTypes="0" containsString="0" containsNumber="1" containsInteger="1" minValue="1500" maxValue="4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s v="Red"/>
    <n v="63512"/>
    <n v="4000"/>
    <n v="3000"/>
  </r>
  <r>
    <x v="0"/>
    <x v="0"/>
    <s v="Blue"/>
    <n v="95135"/>
    <n v="2500"/>
    <n v="2000"/>
  </r>
  <r>
    <x v="0"/>
    <x v="0"/>
    <s v="Silver"/>
    <n v="101354"/>
    <n v="2000"/>
    <n v="1500"/>
  </r>
  <r>
    <x v="1"/>
    <x v="1"/>
    <s v="Black"/>
    <n v="75006"/>
    <n v="2198"/>
    <n v="1900"/>
  </r>
  <r>
    <x v="2"/>
    <x v="2"/>
    <s v="Green"/>
    <n v="69847"/>
    <n v="3826"/>
    <n v="3000"/>
  </r>
  <r>
    <x v="2"/>
    <x v="2"/>
    <s v="Green"/>
    <n v="55233"/>
    <n v="2970"/>
    <n v="2500"/>
  </r>
  <r>
    <x v="1"/>
    <x v="3"/>
    <s v="Black"/>
    <n v="87278"/>
    <n v="2224"/>
    <n v="2100"/>
  </r>
  <r>
    <x v="1"/>
    <x v="3"/>
    <s v="Blue"/>
    <n v="130684"/>
    <n v="2798"/>
    <n v="2200"/>
  </r>
  <r>
    <x v="1"/>
    <x v="3"/>
    <s v="Silver"/>
    <n v="59169"/>
    <n v="2160"/>
    <n v="2000"/>
  </r>
  <r>
    <x v="0"/>
    <x v="4"/>
    <s v="White"/>
    <n v="138789"/>
    <n v="2723"/>
    <n v="1900"/>
  </r>
  <r>
    <x v="3"/>
    <x v="5"/>
    <s v="Black"/>
    <n v="89073"/>
    <n v="3950"/>
    <n v="3000"/>
  </r>
  <r>
    <x v="4"/>
    <x v="6"/>
    <s v="Green"/>
    <n v="109231"/>
    <n v="4959"/>
    <n v="4500"/>
  </r>
  <r>
    <x v="4"/>
    <x v="7"/>
    <s v="Silver"/>
    <n v="87675"/>
    <n v="3791"/>
    <n v="3500"/>
  </r>
  <r>
    <x v="4"/>
    <x v="7"/>
    <s v="White"/>
    <n v="140811"/>
    <n v="2340"/>
    <n v="2000"/>
  </r>
  <r>
    <x v="4"/>
    <x v="8"/>
    <s v="White"/>
    <n v="139300"/>
    <n v="3361"/>
    <n v="3000"/>
  </r>
  <r>
    <x v="3"/>
    <x v="9"/>
    <s v="Black"/>
    <n v="63259"/>
    <n v="3196"/>
    <n v="3050"/>
  </r>
  <r>
    <x v="3"/>
    <x v="9"/>
    <s v="Red"/>
    <n v="40826"/>
    <n v="4397"/>
    <n v="3900"/>
  </r>
  <r>
    <x v="3"/>
    <x v="10"/>
    <s v="Silver"/>
    <n v="41560"/>
    <n v="3706"/>
    <n v="3100"/>
  </r>
  <r>
    <x v="0"/>
    <x v="11"/>
    <s v="Blue"/>
    <n v="49326"/>
    <n v="4745"/>
    <n v="4100"/>
  </r>
  <r>
    <x v="2"/>
    <x v="12"/>
    <s v="Red"/>
    <n v="101856"/>
    <n v="2914"/>
    <n v="2500"/>
  </r>
  <r>
    <x v="3"/>
    <x v="13"/>
    <s v="Black"/>
    <n v="42542"/>
    <n v="2659"/>
    <n v="2100"/>
  </r>
  <r>
    <x v="5"/>
    <x v="14"/>
    <s v="Silver"/>
    <n v="34853"/>
    <n v="4349"/>
    <n v="3500"/>
  </r>
  <r>
    <x v="5"/>
    <x v="14"/>
    <s v="Silver"/>
    <n v="58173"/>
    <n v="4252"/>
    <n v="4000"/>
  </r>
  <r>
    <x v="5"/>
    <x v="14"/>
    <s v="Black"/>
    <n v="136775"/>
    <n v="2090"/>
    <n v="18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7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outline="1" outlineData="1" multipleFieldFilters="0">
  <location ref="A4:B5" firstHeaderRow="0" firstDataRow="1" firstDataCol="0" rowPageCount="2" colPageCount="1"/>
  <pivotFields count="6">
    <pivotField axis="axisPage" showAll="0">
      <items count="7">
        <item x="4"/>
        <item x="5"/>
        <item x="3"/>
        <item x="0"/>
        <item x="2"/>
        <item x="1"/>
        <item t="default"/>
      </items>
    </pivotField>
    <pivotField axis="axisPage" showAll="0">
      <items count="16">
        <item x="0"/>
        <item x="2"/>
        <item x="1"/>
        <item x="14"/>
        <item x="4"/>
        <item x="3"/>
        <item x="11"/>
        <item x="9"/>
        <item x="5"/>
        <item x="13"/>
        <item x="7"/>
        <item x="8"/>
        <item x="12"/>
        <item x="10"/>
        <item x="6"/>
        <item t="default"/>
      </items>
    </pivotField>
    <pivotField showAll="0"/>
    <pivotField numFmtId="3" showAll="0"/>
    <pivotField dataField="1" numFmtId="168" showAll="0"/>
    <pivotField dataField="1" numFmtId="170" showAll="0"/>
  </pivotFields>
  <rowItems count="1">
    <i/>
  </rowItems>
  <colFields count="1">
    <field x="-2"/>
  </colFields>
  <colItems count="2">
    <i>
      <x/>
    </i>
    <i i="1">
      <x v="1"/>
    </i>
  </colItems>
  <pageFields count="2">
    <pageField fld="0" item="0" hier="-1"/>
    <pageField fld="1" item="10" hier="-1"/>
  </pageFields>
  <dataFields count="2">
    <dataField name="Mittelwert von Verkaufspreis" fld="4" subtotal="average" baseField="0" baseItem="0"/>
    <dataField name="Mittelwert von Einkaufspreis" fld="5" subtotal="average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bachelornote_1" connectionId="2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ExterneDaten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Matrikelnr" tableColumnId="10"/>
      <queryTableField id="2" name="Ausbildung" tableColumnId="11"/>
      <queryTableField id="3" name="Bachelornote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4" name="Tabelle4" displayName="Tabelle4" ref="A1:F25" totalsRowShown="0" headerRowDxfId="3">
  <autoFilter ref="A1:F25"/>
  <tableColumns count="6">
    <tableColumn id="1" name="Hersteller" dataDxfId="9"/>
    <tableColumn id="2" name="Modell" dataDxfId="8"/>
    <tableColumn id="3" name="Farbe" dataDxfId="7"/>
    <tableColumn id="4" name="Kilometerstand" dataDxfId="6"/>
    <tableColumn id="5" name="Verkaufspreis" dataDxfId="5" dataCellStyle="Währung"/>
    <tableColumn id="6" name="Einkaufspreis" dataDxfId="4" dataCellStyle="Währung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bachelornote__2" displayName="bachelornote__2" ref="A1:C21" tableType="queryTable" totalsRowShown="0">
  <autoFilter ref="A1:C21"/>
  <tableColumns count="3">
    <tableColumn id="10" uniqueName="10" name="Matrikelnr" queryTableFieldId="1" dataDxfId="2"/>
    <tableColumn id="11" uniqueName="11" name="Ausbildung" queryTableFieldId="2" dataDxfId="1"/>
    <tableColumn id="12" uniqueName="12" name="Bachelornot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E9"/>
  <sheetViews>
    <sheetView zoomScale="150" workbookViewId="0">
      <selection activeCell="E5" sqref="E5"/>
    </sheetView>
  </sheetViews>
  <sheetFormatPr baseColWidth="10" defaultRowHeight="12.75" x14ac:dyDescent="0.35"/>
  <cols>
    <col min="1" max="1" width="15" customWidth="1"/>
    <col min="2" max="2" width="19.59765625" customWidth="1"/>
    <col min="4" max="4" width="13.265625" customWidth="1"/>
  </cols>
  <sheetData>
    <row r="1" spans="1:5" x14ac:dyDescent="0.35">
      <c r="A1" t="s">
        <v>1</v>
      </c>
      <c r="B1" s="6">
        <v>100</v>
      </c>
    </row>
    <row r="4" spans="1:5" x14ac:dyDescent="0.35">
      <c r="A4" s="2" t="s">
        <v>6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x14ac:dyDescent="0.35">
      <c r="A5" s="14">
        <v>44729</v>
      </c>
      <c r="B5" s="7">
        <v>0.41666666666666669</v>
      </c>
      <c r="C5" s="7">
        <v>0.5</v>
      </c>
      <c r="D5" t="s">
        <v>7</v>
      </c>
      <c r="E5" s="4">
        <f>(TIME(HOUR(C5),MINUTE(C5),0)-TIME(HOUR(B5),MINUTE(B5),0))*24*$B$1</f>
        <v>199.99999999999994</v>
      </c>
    </row>
    <row r="6" spans="1:5" x14ac:dyDescent="0.35">
      <c r="A6" s="14">
        <v>44764</v>
      </c>
      <c r="B6" s="7">
        <v>0.41666666666666669</v>
      </c>
      <c r="C6" s="7">
        <v>0.47916666666666669</v>
      </c>
      <c r="D6" t="s">
        <v>7</v>
      </c>
      <c r="E6" s="4">
        <f>(TIME(HOUR(C6),MINUTE(C6),0)-TIME(HOUR(B6),MINUTE(B6),0))*24*$B$1</f>
        <v>150</v>
      </c>
    </row>
    <row r="9" spans="1:5" x14ac:dyDescent="0.35">
      <c r="A9" s="15"/>
    </row>
  </sheetData>
  <sheetProtection selectLockedCells="1" selectUnlockedCells="1"/>
  <phoneticPr fontId="1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opLeftCell="A4" zoomScale="140" zoomScaleNormal="140" workbookViewId="0">
      <selection activeCell="K1" sqref="K1"/>
    </sheetView>
  </sheetViews>
  <sheetFormatPr baseColWidth="10" defaultRowHeight="12.75" x14ac:dyDescent="0.35"/>
  <cols>
    <col min="5" max="5" width="17.19921875" customWidth="1"/>
  </cols>
  <sheetData>
    <row r="1" spans="1:11" x14ac:dyDescent="0.35">
      <c r="A1" s="1" t="s">
        <v>67</v>
      </c>
      <c r="B1" t="s">
        <v>66</v>
      </c>
      <c r="C1" s="1" t="s">
        <v>65</v>
      </c>
      <c r="D1" s="1" t="s">
        <v>6</v>
      </c>
      <c r="E1" s="1" t="s">
        <v>68</v>
      </c>
      <c r="F1" s="1" t="s">
        <v>0</v>
      </c>
      <c r="G1" s="1" t="s">
        <v>128</v>
      </c>
      <c r="H1" s="1" t="s">
        <v>129</v>
      </c>
      <c r="I1" t="s">
        <v>69</v>
      </c>
      <c r="J1" s="5">
        <v>0.19</v>
      </c>
      <c r="K1" s="5">
        <v>0.2</v>
      </c>
    </row>
    <row r="2" spans="1:11" x14ac:dyDescent="0.35">
      <c r="A2">
        <v>1</v>
      </c>
      <c r="B2" t="s">
        <v>64</v>
      </c>
      <c r="C2" s="7">
        <v>0.33333333333333331</v>
      </c>
      <c r="D2" s="18">
        <v>42736</v>
      </c>
      <c r="E2">
        <v>1</v>
      </c>
      <c r="F2" s="19">
        <v>100</v>
      </c>
      <c r="G2" s="4">
        <f>$F2*(1+J$1)</f>
        <v>119</v>
      </c>
      <c r="H2" s="4">
        <f>$F2*(1+K$1)</f>
        <v>120</v>
      </c>
    </row>
    <row r="3" spans="1:11" x14ac:dyDescent="0.35">
      <c r="A3">
        <v>2</v>
      </c>
      <c r="C3" s="7"/>
      <c r="D3" s="18"/>
      <c r="E3">
        <v>3</v>
      </c>
      <c r="F3" s="19">
        <v>2432</v>
      </c>
      <c r="G3" s="4">
        <f t="shared" ref="G3:G6" si="0">$F3*(1+J$1)</f>
        <v>2894.08</v>
      </c>
      <c r="H3" s="4">
        <f t="shared" ref="H3:H6" si="1">$F3*(1+K$1)</f>
        <v>2918.4</v>
      </c>
    </row>
    <row r="4" spans="1:11" x14ac:dyDescent="0.35">
      <c r="C4" s="7"/>
      <c r="D4" s="18"/>
      <c r="F4" s="19">
        <v>34</v>
      </c>
      <c r="G4" s="4">
        <f t="shared" si="0"/>
        <v>40.46</v>
      </c>
      <c r="H4" s="4">
        <f t="shared" si="1"/>
        <v>40.799999999999997</v>
      </c>
    </row>
    <row r="5" spans="1:11" x14ac:dyDescent="0.35">
      <c r="C5" s="7"/>
      <c r="D5" s="18"/>
      <c r="F5" s="19">
        <v>6734</v>
      </c>
      <c r="G5" s="4">
        <f t="shared" si="0"/>
        <v>8013.46</v>
      </c>
      <c r="H5" s="4">
        <f t="shared" si="1"/>
        <v>8080.7999999999993</v>
      </c>
    </row>
    <row r="6" spans="1:11" x14ac:dyDescent="0.35">
      <c r="C6" s="7"/>
      <c r="D6" s="18"/>
      <c r="F6" s="19">
        <v>32</v>
      </c>
      <c r="G6" s="4">
        <f t="shared" si="0"/>
        <v>38.08</v>
      </c>
      <c r="H6" s="4">
        <f t="shared" si="1"/>
        <v>38.4</v>
      </c>
    </row>
    <row r="7" spans="1:11" x14ac:dyDescent="0.35">
      <c r="C7" s="7"/>
      <c r="D7" s="18"/>
    </row>
    <row r="8" spans="1:11" x14ac:dyDescent="0.35">
      <c r="C8" s="7"/>
      <c r="D8" s="18"/>
    </row>
    <row r="9" spans="1:11" x14ac:dyDescent="0.35">
      <c r="C9" s="7"/>
      <c r="D9" s="18"/>
    </row>
    <row r="10" spans="1:11" x14ac:dyDescent="0.35">
      <c r="C10" s="7"/>
      <c r="D10" s="18"/>
    </row>
    <row r="11" spans="1:11" x14ac:dyDescent="0.35">
      <c r="C11" s="7"/>
      <c r="D11" s="18"/>
    </row>
    <row r="12" spans="1:11" x14ac:dyDescent="0.35">
      <c r="C12" s="7"/>
      <c r="D12" s="18"/>
    </row>
    <row r="13" spans="1:11" x14ac:dyDescent="0.35">
      <c r="C13" s="7"/>
      <c r="D13" s="18"/>
    </row>
    <row r="14" spans="1:11" x14ac:dyDescent="0.35">
      <c r="C14" s="7"/>
      <c r="D14" s="18"/>
    </row>
    <row r="15" spans="1:11" x14ac:dyDescent="0.35">
      <c r="C15" s="7"/>
      <c r="D15" s="18"/>
    </row>
    <row r="16" spans="1:11" x14ac:dyDescent="0.35">
      <c r="C16" s="7"/>
      <c r="D16" s="18"/>
    </row>
    <row r="17" spans="3:4" x14ac:dyDescent="0.35">
      <c r="C17" s="7"/>
      <c r="D17" s="18"/>
    </row>
    <row r="18" spans="3:4" x14ac:dyDescent="0.35">
      <c r="C18" s="7"/>
      <c r="D18" s="18"/>
    </row>
    <row r="19" spans="3:4" x14ac:dyDescent="0.35">
      <c r="C19" s="7"/>
      <c r="D19" s="18"/>
    </row>
    <row r="20" spans="3:4" x14ac:dyDescent="0.35">
      <c r="C20" s="7"/>
      <c r="D20" s="18"/>
    </row>
    <row r="21" spans="3:4" x14ac:dyDescent="0.35">
      <c r="C21" s="7"/>
      <c r="D21" s="18"/>
    </row>
    <row r="22" spans="3:4" x14ac:dyDescent="0.35">
      <c r="C22" s="7"/>
      <c r="D22" s="18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zoomScale="150" zoomScaleNormal="150" workbookViewId="0">
      <selection activeCell="D9" sqref="D9"/>
    </sheetView>
  </sheetViews>
  <sheetFormatPr baseColWidth="10" defaultRowHeight="12.75" x14ac:dyDescent="0.35"/>
  <sheetData>
    <row r="1" spans="1:10" ht="13.15" x14ac:dyDescent="0.35">
      <c r="A1" s="20" t="s">
        <v>73</v>
      </c>
      <c r="B1" s="20" t="s">
        <v>70</v>
      </c>
      <c r="C1" s="20"/>
      <c r="I1" t="s">
        <v>5</v>
      </c>
      <c r="J1" t="s">
        <v>130</v>
      </c>
    </row>
    <row r="2" spans="1:10" x14ac:dyDescent="0.35">
      <c r="A2">
        <v>1</v>
      </c>
      <c r="B2">
        <v>42</v>
      </c>
      <c r="I2" s="19">
        <v>0</v>
      </c>
      <c r="J2" s="5">
        <v>0</v>
      </c>
    </row>
    <row r="3" spans="1:10" x14ac:dyDescent="0.35">
      <c r="A3">
        <v>2</v>
      </c>
      <c r="B3">
        <v>68</v>
      </c>
      <c r="D3" t="s">
        <v>72</v>
      </c>
      <c r="I3" s="19">
        <v>100</v>
      </c>
      <c r="J3" s="5">
        <v>0.05</v>
      </c>
    </row>
    <row r="4" spans="1:10" x14ac:dyDescent="0.35">
      <c r="A4">
        <v>3</v>
      </c>
      <c r="B4">
        <v>70</v>
      </c>
      <c r="D4" t="s">
        <v>71</v>
      </c>
      <c r="E4" t="s">
        <v>70</v>
      </c>
      <c r="I4" s="19">
        <v>1000</v>
      </c>
      <c r="J4" s="5">
        <v>0.1</v>
      </c>
    </row>
    <row r="5" spans="1:10" x14ac:dyDescent="0.35">
      <c r="A5">
        <v>4</v>
      </c>
      <c r="B5">
        <v>24</v>
      </c>
      <c r="D5">
        <v>5</v>
      </c>
      <c r="E5">
        <f>VLOOKUP(D5,A2:B33,2,FALSE)</f>
        <v>45</v>
      </c>
      <c r="I5" s="19">
        <v>10000</v>
      </c>
      <c r="J5" s="5">
        <v>0.2</v>
      </c>
    </row>
    <row r="6" spans="1:10" x14ac:dyDescent="0.35">
      <c r="A6">
        <v>5</v>
      </c>
      <c r="B6">
        <v>45</v>
      </c>
      <c r="D6">
        <v>20</v>
      </c>
      <c r="E6">
        <f>VLOOKUP(D6,A3:B34,2,FALSE)</f>
        <v>47</v>
      </c>
    </row>
    <row r="7" spans="1:10" x14ac:dyDescent="0.35">
      <c r="A7">
        <v>6</v>
      </c>
      <c r="B7">
        <v>90</v>
      </c>
    </row>
    <row r="8" spans="1:10" x14ac:dyDescent="0.35">
      <c r="A8">
        <v>7</v>
      </c>
      <c r="B8">
        <v>13</v>
      </c>
      <c r="I8" t="s">
        <v>131</v>
      </c>
      <c r="J8" t="s">
        <v>130</v>
      </c>
    </row>
    <row r="9" spans="1:10" x14ac:dyDescent="0.35">
      <c r="A9">
        <v>8</v>
      </c>
      <c r="B9">
        <v>92</v>
      </c>
      <c r="I9" s="19">
        <v>999</v>
      </c>
      <c r="J9" s="5">
        <f>VLOOKUP(I9,I2:J5,2,TRUE)</f>
        <v>0.05</v>
      </c>
    </row>
    <row r="10" spans="1:10" x14ac:dyDescent="0.35">
      <c r="A10">
        <v>9</v>
      </c>
      <c r="B10">
        <v>54</v>
      </c>
    </row>
    <row r="11" spans="1:10" x14ac:dyDescent="0.35">
      <c r="A11">
        <v>10</v>
      </c>
      <c r="B11">
        <v>97</v>
      </c>
    </row>
    <row r="12" spans="1:10" x14ac:dyDescent="0.35">
      <c r="A12">
        <v>11</v>
      </c>
      <c r="B12">
        <v>42</v>
      </c>
    </row>
    <row r="13" spans="1:10" x14ac:dyDescent="0.35">
      <c r="A13">
        <v>12</v>
      </c>
      <c r="B13">
        <v>36</v>
      </c>
    </row>
    <row r="14" spans="1:10" x14ac:dyDescent="0.35">
      <c r="A14">
        <v>13</v>
      </c>
      <c r="B14">
        <v>100</v>
      </c>
    </row>
    <row r="15" spans="1:10" x14ac:dyDescent="0.35">
      <c r="A15">
        <v>14</v>
      </c>
      <c r="B15">
        <v>35</v>
      </c>
    </row>
    <row r="16" spans="1:10" x14ac:dyDescent="0.35">
      <c r="A16">
        <v>15</v>
      </c>
      <c r="B16">
        <v>15</v>
      </c>
    </row>
    <row r="17" spans="1:2" x14ac:dyDescent="0.35">
      <c r="A17">
        <v>16</v>
      </c>
      <c r="B17">
        <v>82</v>
      </c>
    </row>
    <row r="18" spans="1:2" x14ac:dyDescent="0.35">
      <c r="A18">
        <v>17</v>
      </c>
      <c r="B18">
        <v>48</v>
      </c>
    </row>
    <row r="19" spans="1:2" x14ac:dyDescent="0.35">
      <c r="A19">
        <v>18</v>
      </c>
      <c r="B19">
        <v>51</v>
      </c>
    </row>
    <row r="20" spans="1:2" x14ac:dyDescent="0.35">
      <c r="A20">
        <v>19</v>
      </c>
      <c r="B20">
        <v>75</v>
      </c>
    </row>
    <row r="21" spans="1:2" x14ac:dyDescent="0.35">
      <c r="A21">
        <v>20</v>
      </c>
      <c r="B21">
        <v>47</v>
      </c>
    </row>
    <row r="22" spans="1:2" x14ac:dyDescent="0.35">
      <c r="A22">
        <v>21</v>
      </c>
      <c r="B22">
        <v>37</v>
      </c>
    </row>
    <row r="23" spans="1:2" x14ac:dyDescent="0.35">
      <c r="A23">
        <v>22</v>
      </c>
      <c r="B23">
        <v>97</v>
      </c>
    </row>
    <row r="24" spans="1:2" x14ac:dyDescent="0.35">
      <c r="A24">
        <v>23</v>
      </c>
      <c r="B24">
        <v>36</v>
      </c>
    </row>
    <row r="25" spans="1:2" x14ac:dyDescent="0.35">
      <c r="A25">
        <v>24</v>
      </c>
      <c r="B25">
        <v>2</v>
      </c>
    </row>
    <row r="26" spans="1:2" x14ac:dyDescent="0.35">
      <c r="A26">
        <v>25</v>
      </c>
      <c r="B26">
        <v>88</v>
      </c>
    </row>
    <row r="27" spans="1:2" x14ac:dyDescent="0.35">
      <c r="A27">
        <v>26</v>
      </c>
      <c r="B27">
        <v>19</v>
      </c>
    </row>
    <row r="28" spans="1:2" x14ac:dyDescent="0.35">
      <c r="A28">
        <v>27</v>
      </c>
      <c r="B28">
        <v>55</v>
      </c>
    </row>
    <row r="29" spans="1:2" x14ac:dyDescent="0.35">
      <c r="A29">
        <v>28</v>
      </c>
      <c r="B29">
        <v>24</v>
      </c>
    </row>
    <row r="30" spans="1:2" x14ac:dyDescent="0.35">
      <c r="A30">
        <v>29</v>
      </c>
      <c r="B30">
        <v>7</v>
      </c>
    </row>
    <row r="31" spans="1:2" x14ac:dyDescent="0.35">
      <c r="A31">
        <v>30</v>
      </c>
      <c r="B31">
        <v>85</v>
      </c>
    </row>
    <row r="32" spans="1:2" x14ac:dyDescent="0.35">
      <c r="A32">
        <v>31</v>
      </c>
      <c r="B32">
        <v>25</v>
      </c>
    </row>
    <row r="33" spans="1:2" x14ac:dyDescent="0.35">
      <c r="A33">
        <v>32</v>
      </c>
      <c r="B33">
        <v>47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opLeftCell="A7" zoomScale="200" workbookViewId="0">
      <selection activeCell="B14" sqref="B14"/>
    </sheetView>
  </sheetViews>
  <sheetFormatPr baseColWidth="10" defaultRowHeight="12.75" x14ac:dyDescent="0.35"/>
  <cols>
    <col min="1" max="1" width="22.3984375" customWidth="1"/>
    <col min="2" max="2" width="11.73046875" customWidth="1"/>
    <col min="3" max="3" width="18" customWidth="1"/>
  </cols>
  <sheetData>
    <row r="1" spans="1:3" x14ac:dyDescent="0.35">
      <c r="B1" s="1">
        <v>1</v>
      </c>
      <c r="C1" s="1">
        <v>4</v>
      </c>
    </row>
    <row r="2" spans="1:3" x14ac:dyDescent="0.35">
      <c r="B2">
        <v>4</v>
      </c>
      <c r="C2">
        <v>5</v>
      </c>
    </row>
    <row r="3" spans="1:3" x14ac:dyDescent="0.35">
      <c r="B3">
        <v>3</v>
      </c>
      <c r="C3">
        <v>3</v>
      </c>
    </row>
    <row r="4" spans="1:3" x14ac:dyDescent="0.35">
      <c r="B4">
        <v>5</v>
      </c>
      <c r="C4">
        <v>5</v>
      </c>
    </row>
    <row r="5" spans="1:3" x14ac:dyDescent="0.35">
      <c r="B5">
        <v>3</v>
      </c>
      <c r="C5">
        <v>4</v>
      </c>
    </row>
    <row r="6" spans="1:3" x14ac:dyDescent="0.35">
      <c r="B6">
        <v>2</v>
      </c>
      <c r="C6">
        <v>2</v>
      </c>
    </row>
    <row r="7" spans="1:3" x14ac:dyDescent="0.35">
      <c r="B7">
        <v>1</v>
      </c>
      <c r="C7">
        <v>2</v>
      </c>
    </row>
    <row r="8" spans="1:3" x14ac:dyDescent="0.35">
      <c r="B8">
        <v>8</v>
      </c>
      <c r="C8">
        <v>9</v>
      </c>
    </row>
    <row r="9" spans="1:3" x14ac:dyDescent="0.35">
      <c r="A9" t="s">
        <v>48</v>
      </c>
      <c r="B9">
        <f>SUM(B1:B8)</f>
        <v>27</v>
      </c>
    </row>
    <row r="10" spans="1:3" x14ac:dyDescent="0.35">
      <c r="A10" t="s">
        <v>49</v>
      </c>
      <c r="B10">
        <f>MIN(B1:B8)</f>
        <v>1</v>
      </c>
    </row>
    <row r="11" spans="1:3" x14ac:dyDescent="0.35">
      <c r="A11" t="s">
        <v>50</v>
      </c>
      <c r="B11">
        <f>MAX(B1:B8)</f>
        <v>8</v>
      </c>
    </row>
    <row r="12" spans="1:3" x14ac:dyDescent="0.35">
      <c r="A12" t="s">
        <v>51</v>
      </c>
      <c r="B12">
        <f>AVERAGE(B1:B8)</f>
        <v>3.375</v>
      </c>
    </row>
    <row r="13" spans="1:3" x14ac:dyDescent="0.35">
      <c r="A13" t="s">
        <v>52</v>
      </c>
      <c r="B13">
        <f>MEDIAN(B1:B8)</f>
        <v>3</v>
      </c>
    </row>
    <row r="14" spans="1:3" x14ac:dyDescent="0.35">
      <c r="A14" t="s">
        <v>53</v>
      </c>
      <c r="B14">
        <f>CORREL(B1:B8,C1:C8)</f>
        <v>0.90677837062522471</v>
      </c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D42"/>
  <sheetViews>
    <sheetView topLeftCell="A7" zoomScale="120" zoomScaleNormal="120" workbookViewId="0">
      <selection activeCell="E3" sqref="E3"/>
    </sheetView>
  </sheetViews>
  <sheetFormatPr baseColWidth="10" defaultRowHeight="12.75" x14ac:dyDescent="0.35"/>
  <cols>
    <col min="1" max="1" width="20.265625" customWidth="1"/>
  </cols>
  <sheetData>
    <row r="1" spans="1:4" x14ac:dyDescent="0.35">
      <c r="A1" s="2" t="s">
        <v>46</v>
      </c>
      <c r="B1" s="2" t="s">
        <v>47</v>
      </c>
    </row>
    <row r="2" spans="1:4" x14ac:dyDescent="0.35">
      <c r="A2" t="s">
        <v>10</v>
      </c>
      <c r="B2">
        <v>4</v>
      </c>
      <c r="D2" s="1"/>
    </row>
    <row r="3" spans="1:4" x14ac:dyDescent="0.35">
      <c r="A3" t="s">
        <v>10</v>
      </c>
      <c r="B3">
        <v>4</v>
      </c>
    </row>
    <row r="4" spans="1:4" x14ac:dyDescent="0.35">
      <c r="A4" t="s">
        <v>10</v>
      </c>
      <c r="B4">
        <v>2</v>
      </c>
    </row>
    <row r="5" spans="1:4" x14ac:dyDescent="0.35">
      <c r="A5" t="s">
        <v>24</v>
      </c>
      <c r="B5">
        <v>4</v>
      </c>
    </row>
    <row r="6" spans="1:4" x14ac:dyDescent="0.35">
      <c r="A6" t="s">
        <v>30</v>
      </c>
      <c r="B6" s="1">
        <v>1</v>
      </c>
    </row>
    <row r="7" spans="1:4" x14ac:dyDescent="0.35">
      <c r="A7" t="s">
        <v>29</v>
      </c>
      <c r="B7">
        <v>4</v>
      </c>
    </row>
    <row r="8" spans="1:4" x14ac:dyDescent="0.35">
      <c r="A8" t="s">
        <v>27</v>
      </c>
      <c r="B8">
        <v>3</v>
      </c>
    </row>
    <row r="9" spans="1:4" x14ac:dyDescent="0.35">
      <c r="A9" t="s">
        <v>8</v>
      </c>
      <c r="B9" s="1">
        <v>1</v>
      </c>
    </row>
    <row r="10" spans="1:4" x14ac:dyDescent="0.35">
      <c r="A10" t="s">
        <v>43</v>
      </c>
      <c r="B10">
        <v>5</v>
      </c>
    </row>
    <row r="11" spans="1:4" x14ac:dyDescent="0.35">
      <c r="A11" t="s">
        <v>31</v>
      </c>
      <c r="B11">
        <v>3</v>
      </c>
    </row>
    <row r="12" spans="1:4" x14ac:dyDescent="0.35">
      <c r="A12" t="s">
        <v>19</v>
      </c>
      <c r="B12" s="1">
        <v>1</v>
      </c>
    </row>
    <row r="13" spans="1:4" x14ac:dyDescent="0.35">
      <c r="A13" t="s">
        <v>14</v>
      </c>
      <c r="B13">
        <v>3</v>
      </c>
    </row>
    <row r="14" spans="1:4" x14ac:dyDescent="0.35">
      <c r="A14" t="s">
        <v>23</v>
      </c>
      <c r="B14">
        <v>5</v>
      </c>
    </row>
    <row r="15" spans="1:4" x14ac:dyDescent="0.35">
      <c r="A15" t="s">
        <v>44</v>
      </c>
      <c r="B15">
        <v>4</v>
      </c>
    </row>
    <row r="16" spans="1:4" x14ac:dyDescent="0.35">
      <c r="A16" t="s">
        <v>12</v>
      </c>
      <c r="B16">
        <v>5</v>
      </c>
    </row>
    <row r="17" spans="1:2" x14ac:dyDescent="0.35">
      <c r="A17" t="s">
        <v>37</v>
      </c>
      <c r="B17">
        <v>5</v>
      </c>
    </row>
    <row r="18" spans="1:2" x14ac:dyDescent="0.35">
      <c r="A18" t="s">
        <v>32</v>
      </c>
      <c r="B18">
        <v>4</v>
      </c>
    </row>
    <row r="19" spans="1:2" x14ac:dyDescent="0.35">
      <c r="A19" t="s">
        <v>16</v>
      </c>
      <c r="B19">
        <v>3</v>
      </c>
    </row>
    <row r="20" spans="1:2" x14ac:dyDescent="0.35">
      <c r="A20" t="s">
        <v>34</v>
      </c>
      <c r="B20">
        <v>5</v>
      </c>
    </row>
    <row r="21" spans="1:2" x14ac:dyDescent="0.35">
      <c r="A21" t="s">
        <v>20</v>
      </c>
      <c r="B21">
        <v>3</v>
      </c>
    </row>
    <row r="22" spans="1:2" x14ac:dyDescent="0.35">
      <c r="A22" t="s">
        <v>45</v>
      </c>
      <c r="B22">
        <v>5</v>
      </c>
    </row>
    <row r="23" spans="1:2" x14ac:dyDescent="0.35">
      <c r="A23" s="3" t="s">
        <v>25</v>
      </c>
      <c r="B23">
        <v>3</v>
      </c>
    </row>
    <row r="24" spans="1:2" x14ac:dyDescent="0.35">
      <c r="A24" t="s">
        <v>13</v>
      </c>
      <c r="B24">
        <v>4</v>
      </c>
    </row>
    <row r="25" spans="1:2" x14ac:dyDescent="0.35">
      <c r="A25" t="s">
        <v>21</v>
      </c>
      <c r="B25">
        <v>4</v>
      </c>
    </row>
    <row r="26" spans="1:2" x14ac:dyDescent="0.35">
      <c r="A26" t="s">
        <v>42</v>
      </c>
      <c r="B26">
        <v>4</v>
      </c>
    </row>
    <row r="27" spans="1:2" x14ac:dyDescent="0.35">
      <c r="A27" t="s">
        <v>35</v>
      </c>
      <c r="B27">
        <v>4</v>
      </c>
    </row>
    <row r="28" spans="1:2" x14ac:dyDescent="0.35">
      <c r="A28" t="s">
        <v>33</v>
      </c>
      <c r="B28">
        <v>2</v>
      </c>
    </row>
    <row r="29" spans="1:2" x14ac:dyDescent="0.35">
      <c r="A29" t="s">
        <v>40</v>
      </c>
      <c r="B29" s="1">
        <v>1</v>
      </c>
    </row>
    <row r="30" spans="1:2" x14ac:dyDescent="0.35">
      <c r="A30" t="s">
        <v>36</v>
      </c>
      <c r="B30">
        <v>3</v>
      </c>
    </row>
    <row r="31" spans="1:2" x14ac:dyDescent="0.35">
      <c r="A31" t="s">
        <v>9</v>
      </c>
      <c r="B31">
        <v>3</v>
      </c>
    </row>
    <row r="32" spans="1:2" x14ac:dyDescent="0.35">
      <c r="A32" t="s">
        <v>17</v>
      </c>
      <c r="B32">
        <v>1</v>
      </c>
    </row>
    <row r="33" spans="1:2" x14ac:dyDescent="0.35">
      <c r="A33" t="s">
        <v>22</v>
      </c>
      <c r="B33">
        <v>2</v>
      </c>
    </row>
    <row r="34" spans="1:2" x14ac:dyDescent="0.35">
      <c r="A34" t="s">
        <v>26</v>
      </c>
      <c r="B34">
        <v>5</v>
      </c>
    </row>
    <row r="35" spans="1:2" x14ac:dyDescent="0.35">
      <c r="A35" t="s">
        <v>26</v>
      </c>
      <c r="B35">
        <v>3</v>
      </c>
    </row>
    <row r="36" spans="1:2" x14ac:dyDescent="0.35">
      <c r="A36" t="s">
        <v>41</v>
      </c>
      <c r="B36">
        <v>3</v>
      </c>
    </row>
    <row r="37" spans="1:2" x14ac:dyDescent="0.35">
      <c r="A37" t="s">
        <v>39</v>
      </c>
      <c r="B37">
        <v>1</v>
      </c>
    </row>
    <row r="38" spans="1:2" x14ac:dyDescent="0.35">
      <c r="A38" t="s">
        <v>18</v>
      </c>
      <c r="B38">
        <v>4</v>
      </c>
    </row>
    <row r="39" spans="1:2" x14ac:dyDescent="0.35">
      <c r="A39" t="s">
        <v>15</v>
      </c>
      <c r="B39">
        <v>5</v>
      </c>
    </row>
    <row r="40" spans="1:2" x14ac:dyDescent="0.35">
      <c r="A40" t="s">
        <v>28</v>
      </c>
      <c r="B40">
        <v>1</v>
      </c>
    </row>
    <row r="41" spans="1:2" x14ac:dyDescent="0.35">
      <c r="A41" t="s">
        <v>11</v>
      </c>
      <c r="B41">
        <v>2</v>
      </c>
    </row>
    <row r="42" spans="1:2" x14ac:dyDescent="0.35">
      <c r="A42" t="s">
        <v>38</v>
      </c>
      <c r="B42">
        <v>3</v>
      </c>
    </row>
  </sheetData>
  <sheetProtection selectLockedCells="1" selectUnlockedCells="1"/>
  <autoFilter ref="A1:B42">
    <sortState ref="A2:B42">
      <sortCondition ref="A1:A42"/>
    </sortState>
  </autoFilter>
  <phoneticPr fontId="1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F7" sqref="F7"/>
    </sheetView>
  </sheetViews>
  <sheetFormatPr baseColWidth="10" defaultRowHeight="12.75" x14ac:dyDescent="0.35"/>
  <cols>
    <col min="1" max="1" width="19.86328125" customWidth="1"/>
    <col min="2" max="2" width="23.3984375" customWidth="1"/>
  </cols>
  <sheetData>
    <row r="1" spans="1:5" ht="30" customHeight="1" x14ac:dyDescent="0.35">
      <c r="A1" s="10" t="s">
        <v>46</v>
      </c>
      <c r="B1" s="11" t="s">
        <v>54</v>
      </c>
    </row>
    <row r="2" spans="1:5" ht="30" customHeight="1" x14ac:dyDescent="0.4">
      <c r="A2" s="8" t="s">
        <v>9</v>
      </c>
      <c r="B2" s="9">
        <v>6.0518354204429636</v>
      </c>
      <c r="E2" s="16" t="s">
        <v>60</v>
      </c>
    </row>
    <row r="3" spans="1:5" ht="30" customHeight="1" x14ac:dyDescent="0.4">
      <c r="A3" s="8" t="s">
        <v>10</v>
      </c>
      <c r="B3" s="9">
        <v>37.157708957308202</v>
      </c>
      <c r="E3" s="16" t="s">
        <v>61</v>
      </c>
    </row>
    <row r="4" spans="1:5" ht="30" customHeight="1" x14ac:dyDescent="0.35">
      <c r="A4" s="8" t="s">
        <v>11</v>
      </c>
      <c r="B4" s="9">
        <v>-62.803450880761503</v>
      </c>
    </row>
    <row r="5" spans="1:5" ht="30" customHeight="1" x14ac:dyDescent="0.35">
      <c r="A5" s="8" t="s">
        <v>12</v>
      </c>
      <c r="B5" s="9">
        <v>93.233671822216337</v>
      </c>
    </row>
    <row r="6" spans="1:5" ht="30" customHeight="1" x14ac:dyDescent="0.35">
      <c r="A6" s="8" t="s">
        <v>13</v>
      </c>
      <c r="B6" s="9">
        <v>-11.5351273873477</v>
      </c>
    </row>
    <row r="7" spans="1:5" ht="30" customHeight="1" x14ac:dyDescent="0.35">
      <c r="A7" s="8" t="s">
        <v>14</v>
      </c>
      <c r="B7" s="9">
        <v>95.906773987947886</v>
      </c>
    </row>
    <row r="8" spans="1:5" ht="30" customHeight="1" x14ac:dyDescent="0.35">
      <c r="A8" s="8" t="s">
        <v>15</v>
      </c>
      <c r="B8" s="9">
        <v>46.9998222287104</v>
      </c>
    </row>
    <row r="9" spans="1:5" ht="30" customHeight="1" x14ac:dyDescent="0.35">
      <c r="A9" s="8" t="s">
        <v>16</v>
      </c>
      <c r="B9" s="9">
        <v>7.45733521417693</v>
      </c>
    </row>
    <row r="10" spans="1:5" ht="30" customHeight="1" x14ac:dyDescent="0.35">
      <c r="A10" s="8" t="s">
        <v>17</v>
      </c>
      <c r="B10" s="9">
        <v>-84.876225494106706</v>
      </c>
    </row>
    <row r="11" spans="1:5" ht="30" customHeight="1" x14ac:dyDescent="0.35">
      <c r="A11" s="8" t="s">
        <v>18</v>
      </c>
      <c r="B11" s="9">
        <v>84.705531074776133</v>
      </c>
    </row>
    <row r="12" spans="1:5" ht="30" customHeight="1" x14ac:dyDescent="0.35">
      <c r="A12" s="8" t="s">
        <v>19</v>
      </c>
      <c r="B12" s="9">
        <v>72.202424359006002</v>
      </c>
    </row>
    <row r="13" spans="1:5" ht="30" customHeight="1" x14ac:dyDescent="0.35">
      <c r="A13" s="8" t="s">
        <v>20</v>
      </c>
      <c r="B13" s="9">
        <v>11.501330334896187</v>
      </c>
    </row>
    <row r="14" spans="1:5" ht="30" customHeight="1" x14ac:dyDescent="0.35">
      <c r="A14" s="8" t="s">
        <v>21</v>
      </c>
      <c r="B14" s="9">
        <v>22.194603774337896</v>
      </c>
    </row>
    <row r="15" spans="1:5" ht="30" customHeight="1" x14ac:dyDescent="0.35">
      <c r="A15" s="8" t="s">
        <v>22</v>
      </c>
      <c r="B15" s="9">
        <v>64.326474281910293</v>
      </c>
    </row>
  </sheetData>
  <conditionalFormatting sqref="A2">
    <cfRule type="expression" dxfId="11" priority="3">
      <formula>$B2&lt;0</formula>
    </cfRule>
  </conditionalFormatting>
  <conditionalFormatting sqref="A3:A15">
    <cfRule type="expression" dxfId="10" priority="1">
      <formula>$B3&lt;0</formula>
    </cfRule>
  </conditionalFormatting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I52"/>
  <sheetViews>
    <sheetView topLeftCell="A39" zoomScale="200" workbookViewId="0">
      <selection activeCell="B30" sqref="B30:B52"/>
    </sheetView>
  </sheetViews>
  <sheetFormatPr baseColWidth="10" defaultRowHeight="12.75" x14ac:dyDescent="0.35"/>
  <cols>
    <col min="1" max="1" width="16.86328125" customWidth="1"/>
    <col min="2" max="2" width="11.73046875" customWidth="1"/>
    <col min="3" max="3" width="12.3984375" customWidth="1"/>
  </cols>
  <sheetData>
    <row r="1" spans="1:9" x14ac:dyDescent="0.35">
      <c r="A1" s="37" t="s">
        <v>74</v>
      </c>
      <c r="B1" s="37"/>
      <c r="C1" s="37"/>
      <c r="D1" s="37"/>
    </row>
    <row r="2" spans="1:9" x14ac:dyDescent="0.35">
      <c r="A2" s="1" t="s">
        <v>55</v>
      </c>
      <c r="B2" s="1" t="s">
        <v>56</v>
      </c>
      <c r="C2" s="1" t="s">
        <v>57</v>
      </c>
      <c r="I2" s="17" t="s">
        <v>62</v>
      </c>
    </row>
    <row r="3" spans="1:9" x14ac:dyDescent="0.35">
      <c r="A3">
        <v>1</v>
      </c>
      <c r="B3">
        <f>2*A3 + 1</f>
        <v>3</v>
      </c>
      <c r="C3">
        <f>A3^2 -B3</f>
        <v>-2</v>
      </c>
      <c r="I3" s="17" t="s">
        <v>63</v>
      </c>
    </row>
    <row r="4" spans="1:9" x14ac:dyDescent="0.35">
      <c r="A4">
        <v>2</v>
      </c>
      <c r="B4">
        <f t="shared" ref="B4:B12" si="0">2*A4 + 1</f>
        <v>5</v>
      </c>
      <c r="C4">
        <f t="shared" ref="C4:C12" si="1">A4^2 -B4</f>
        <v>-1</v>
      </c>
    </row>
    <row r="5" spans="1:9" x14ac:dyDescent="0.35">
      <c r="A5">
        <v>3</v>
      </c>
      <c r="B5">
        <f t="shared" si="0"/>
        <v>7</v>
      </c>
      <c r="C5">
        <f t="shared" si="1"/>
        <v>2</v>
      </c>
    </row>
    <row r="6" spans="1:9" x14ac:dyDescent="0.35">
      <c r="A6">
        <v>4</v>
      </c>
      <c r="B6">
        <f t="shared" si="0"/>
        <v>9</v>
      </c>
      <c r="C6">
        <f t="shared" si="1"/>
        <v>7</v>
      </c>
    </row>
    <row r="7" spans="1:9" x14ac:dyDescent="0.35">
      <c r="A7">
        <v>5</v>
      </c>
      <c r="B7">
        <f t="shared" si="0"/>
        <v>11</v>
      </c>
      <c r="C7">
        <f t="shared" si="1"/>
        <v>14</v>
      </c>
    </row>
    <row r="8" spans="1:9" x14ac:dyDescent="0.35">
      <c r="A8">
        <v>6</v>
      </c>
      <c r="B8">
        <f t="shared" si="0"/>
        <v>13</v>
      </c>
      <c r="C8">
        <f t="shared" si="1"/>
        <v>23</v>
      </c>
    </row>
    <row r="9" spans="1:9" x14ac:dyDescent="0.35">
      <c r="A9">
        <v>7</v>
      </c>
      <c r="B9">
        <f t="shared" si="0"/>
        <v>15</v>
      </c>
      <c r="C9">
        <f t="shared" si="1"/>
        <v>34</v>
      </c>
    </row>
    <row r="10" spans="1:9" x14ac:dyDescent="0.35">
      <c r="A10">
        <v>8</v>
      </c>
      <c r="B10">
        <f t="shared" si="0"/>
        <v>17</v>
      </c>
      <c r="C10">
        <f t="shared" si="1"/>
        <v>47</v>
      </c>
    </row>
    <row r="11" spans="1:9" x14ac:dyDescent="0.35">
      <c r="A11">
        <v>9</v>
      </c>
      <c r="B11">
        <f t="shared" si="0"/>
        <v>19</v>
      </c>
      <c r="C11">
        <f t="shared" si="1"/>
        <v>62</v>
      </c>
    </row>
    <row r="12" spans="1:9" x14ac:dyDescent="0.35">
      <c r="A12">
        <v>10</v>
      </c>
      <c r="B12">
        <f t="shared" si="0"/>
        <v>21</v>
      </c>
      <c r="C12">
        <f t="shared" si="1"/>
        <v>79</v>
      </c>
    </row>
    <row r="15" spans="1:9" x14ac:dyDescent="0.35">
      <c r="A15" s="37" t="s">
        <v>59</v>
      </c>
      <c r="B15" s="37"/>
      <c r="C15" s="37"/>
      <c r="D15" s="37"/>
    </row>
    <row r="16" spans="1:9" x14ac:dyDescent="0.35">
      <c r="A16" t="s">
        <v>47</v>
      </c>
      <c r="B16" t="s">
        <v>58</v>
      </c>
      <c r="H16" s="17"/>
    </row>
    <row r="17" spans="1:8" x14ac:dyDescent="0.35">
      <c r="A17" s="12">
        <v>5</v>
      </c>
      <c r="B17">
        <v>15</v>
      </c>
      <c r="C17" s="13"/>
      <c r="H17" s="17"/>
    </row>
    <row r="18" spans="1:8" x14ac:dyDescent="0.35">
      <c r="A18" s="12">
        <v>4</v>
      </c>
      <c r="B18">
        <v>4</v>
      </c>
      <c r="C18" s="13"/>
      <c r="H18" s="17"/>
    </row>
    <row r="19" spans="1:8" x14ac:dyDescent="0.35">
      <c r="A19" s="12">
        <v>3.6666666666666665</v>
      </c>
      <c r="B19">
        <v>7</v>
      </c>
      <c r="C19" s="13"/>
      <c r="H19" s="17"/>
    </row>
    <row r="20" spans="1:8" x14ac:dyDescent="0.35">
      <c r="A20" s="12">
        <v>3.333333333333333</v>
      </c>
      <c r="B20">
        <v>7</v>
      </c>
      <c r="C20" s="13"/>
      <c r="H20" s="17"/>
    </row>
    <row r="21" spans="1:8" x14ac:dyDescent="0.35">
      <c r="A21" s="12">
        <v>2.9999999999999996</v>
      </c>
      <c r="B21">
        <v>5</v>
      </c>
      <c r="C21" s="13"/>
    </row>
    <row r="22" spans="1:8" x14ac:dyDescent="0.35">
      <c r="A22" s="12">
        <v>2.6666666666666661</v>
      </c>
      <c r="B22">
        <v>6</v>
      </c>
      <c r="C22" s="13"/>
    </row>
    <row r="23" spans="1:8" x14ac:dyDescent="0.35">
      <c r="A23" s="12">
        <v>2.3333333333333326</v>
      </c>
      <c r="B23">
        <v>2</v>
      </c>
      <c r="C23" s="13"/>
    </row>
    <row r="24" spans="1:8" x14ac:dyDescent="0.35">
      <c r="A24" s="12">
        <v>1.9999999999999993</v>
      </c>
      <c r="B24">
        <v>2</v>
      </c>
      <c r="C24" s="13"/>
    </row>
    <row r="25" spans="1:8" x14ac:dyDescent="0.35">
      <c r="A25" s="12">
        <v>1.6666666666666661</v>
      </c>
      <c r="B25">
        <v>3</v>
      </c>
      <c r="C25" s="13"/>
    </row>
    <row r="26" spans="1:8" x14ac:dyDescent="0.35">
      <c r="A26" s="12">
        <v>1.3333333333333328</v>
      </c>
      <c r="B26">
        <v>1</v>
      </c>
      <c r="C26" s="13"/>
    </row>
    <row r="27" spans="1:8" x14ac:dyDescent="0.35">
      <c r="A27" s="12">
        <v>0.99999999999999956</v>
      </c>
      <c r="B27">
        <v>0</v>
      </c>
      <c r="C27" s="13"/>
    </row>
    <row r="30" spans="1:8" x14ac:dyDescent="0.35">
      <c r="A30" t="s">
        <v>133</v>
      </c>
      <c r="B30" t="s">
        <v>132</v>
      </c>
    </row>
    <row r="31" spans="1:8" x14ac:dyDescent="0.35">
      <c r="A31" t="s">
        <v>134</v>
      </c>
      <c r="B31" s="12">
        <v>4</v>
      </c>
    </row>
    <row r="32" spans="1:8" x14ac:dyDescent="0.35">
      <c r="A32" t="s">
        <v>135</v>
      </c>
      <c r="B32" s="12">
        <v>1.6</v>
      </c>
    </row>
    <row r="33" spans="1:2" x14ac:dyDescent="0.35">
      <c r="A33" t="s">
        <v>134</v>
      </c>
      <c r="B33" s="12">
        <v>3.6666666666666665</v>
      </c>
    </row>
    <row r="34" spans="1:2" x14ac:dyDescent="0.35">
      <c r="A34" t="s">
        <v>135</v>
      </c>
      <c r="B34" s="12">
        <v>3.333333333333333</v>
      </c>
    </row>
    <row r="35" spans="1:2" x14ac:dyDescent="0.35">
      <c r="A35" t="s">
        <v>134</v>
      </c>
      <c r="B35" s="12">
        <v>2.9999999999999996</v>
      </c>
    </row>
    <row r="36" spans="1:2" x14ac:dyDescent="0.35">
      <c r="A36" t="s">
        <v>135</v>
      </c>
      <c r="B36" s="12">
        <v>2.6666666666666661</v>
      </c>
    </row>
    <row r="37" spans="1:2" x14ac:dyDescent="0.35">
      <c r="A37" t="s">
        <v>134</v>
      </c>
      <c r="B37" s="12">
        <v>2.7</v>
      </c>
    </row>
    <row r="38" spans="1:2" x14ac:dyDescent="0.35">
      <c r="A38" t="s">
        <v>135</v>
      </c>
      <c r="B38" s="12">
        <v>1.9999999999999993</v>
      </c>
    </row>
    <row r="39" spans="1:2" x14ac:dyDescent="0.35">
      <c r="A39" t="s">
        <v>134</v>
      </c>
      <c r="B39" s="12">
        <v>3.3</v>
      </c>
    </row>
    <row r="40" spans="1:2" x14ac:dyDescent="0.35">
      <c r="A40" t="s">
        <v>135</v>
      </c>
      <c r="B40" s="12">
        <v>1.3333333333333328</v>
      </c>
    </row>
    <row r="41" spans="1:2" x14ac:dyDescent="0.35">
      <c r="A41" t="s">
        <v>134</v>
      </c>
      <c r="B41" s="12">
        <v>0.99999999999999956</v>
      </c>
    </row>
    <row r="42" spans="1:2" x14ac:dyDescent="0.35">
      <c r="A42" t="s">
        <v>135</v>
      </c>
      <c r="B42" s="12">
        <v>5</v>
      </c>
    </row>
    <row r="43" spans="1:2" x14ac:dyDescent="0.35">
      <c r="A43" t="s">
        <v>134</v>
      </c>
      <c r="B43" s="12">
        <v>5</v>
      </c>
    </row>
    <row r="44" spans="1:2" x14ac:dyDescent="0.35">
      <c r="A44" t="s">
        <v>135</v>
      </c>
      <c r="B44" s="12">
        <v>1.7</v>
      </c>
    </row>
    <row r="45" spans="1:2" x14ac:dyDescent="0.35">
      <c r="A45" t="s">
        <v>134</v>
      </c>
      <c r="B45" s="12">
        <v>2.2999999999999998</v>
      </c>
    </row>
    <row r="46" spans="1:2" x14ac:dyDescent="0.35">
      <c r="A46" t="s">
        <v>135</v>
      </c>
      <c r="B46" s="12">
        <v>2.9999999999999996</v>
      </c>
    </row>
    <row r="47" spans="1:2" x14ac:dyDescent="0.35">
      <c r="A47" t="s">
        <v>134</v>
      </c>
      <c r="B47" s="12">
        <v>2.6666666666666661</v>
      </c>
    </row>
    <row r="48" spans="1:2" x14ac:dyDescent="0.35">
      <c r="A48" t="s">
        <v>135</v>
      </c>
      <c r="B48" s="12">
        <v>2.3333333333333326</v>
      </c>
    </row>
    <row r="49" spans="1:2" x14ac:dyDescent="0.35">
      <c r="A49" t="s">
        <v>134</v>
      </c>
      <c r="B49" s="12">
        <v>1.9999999999999993</v>
      </c>
    </row>
    <row r="50" spans="1:2" x14ac:dyDescent="0.35">
      <c r="A50" t="s">
        <v>135</v>
      </c>
      <c r="B50" s="12">
        <v>1.6666666666666661</v>
      </c>
    </row>
    <row r="51" spans="1:2" x14ac:dyDescent="0.35">
      <c r="A51" t="s">
        <v>134</v>
      </c>
      <c r="B51" s="12">
        <v>1.3333333333333328</v>
      </c>
    </row>
    <row r="52" spans="1:2" x14ac:dyDescent="0.35">
      <c r="A52" t="s">
        <v>135</v>
      </c>
      <c r="B52" s="12">
        <v>0.99999999999999956</v>
      </c>
    </row>
  </sheetData>
  <sheetProtection selectLockedCells="1" selectUnlockedCells="1"/>
  <mergeCells count="2">
    <mergeCell ref="A1:D1"/>
    <mergeCell ref="A15:D15"/>
  </mergeCells>
  <phoneticPr fontId="1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zoomScale="160" zoomScaleNormal="160" workbookViewId="0"/>
  </sheetViews>
  <sheetFormatPr baseColWidth="10" defaultRowHeight="12.75" x14ac:dyDescent="0.35"/>
  <cols>
    <col min="1" max="1" width="8.73046875" customWidth="1"/>
    <col min="2" max="2" width="9.6640625" customWidth="1"/>
    <col min="3" max="3" width="11.3984375" bestFit="1" customWidth="1"/>
    <col min="4" max="4" width="9.1328125" bestFit="1" customWidth="1"/>
    <col min="5" max="5" width="10.1328125" bestFit="1" customWidth="1"/>
    <col min="6" max="6" width="12" bestFit="1" customWidth="1"/>
  </cols>
  <sheetData>
    <row r="1" spans="1:3" x14ac:dyDescent="0.35">
      <c r="A1" t="s">
        <v>75</v>
      </c>
      <c r="B1" t="s">
        <v>76</v>
      </c>
      <c r="C1" t="s">
        <v>77</v>
      </c>
    </row>
    <row r="2" spans="1:3" x14ac:dyDescent="0.35">
      <c r="A2">
        <v>1</v>
      </c>
      <c r="B2" t="s">
        <v>78</v>
      </c>
      <c r="C2">
        <v>2.2999999999999998</v>
      </c>
    </row>
    <row r="3" spans="1:3" x14ac:dyDescent="0.35">
      <c r="A3">
        <v>2</v>
      </c>
      <c r="B3" t="s">
        <v>79</v>
      </c>
      <c r="C3">
        <v>3.1</v>
      </c>
    </row>
    <row r="4" spans="1:3" x14ac:dyDescent="0.35">
      <c r="A4">
        <v>3</v>
      </c>
      <c r="B4" t="s">
        <v>80</v>
      </c>
      <c r="C4">
        <v>3.4</v>
      </c>
    </row>
    <row r="5" spans="1:3" x14ac:dyDescent="0.35">
      <c r="A5">
        <v>4</v>
      </c>
      <c r="B5" t="s">
        <v>78</v>
      </c>
      <c r="C5">
        <v>1.4</v>
      </c>
    </row>
    <row r="6" spans="1:3" x14ac:dyDescent="0.35">
      <c r="A6">
        <v>5</v>
      </c>
      <c r="B6" t="s">
        <v>79</v>
      </c>
      <c r="C6">
        <v>2.2000000000000002</v>
      </c>
    </row>
    <row r="7" spans="1:3" x14ac:dyDescent="0.35">
      <c r="A7">
        <v>6</v>
      </c>
      <c r="B7" t="s">
        <v>78</v>
      </c>
      <c r="C7">
        <v>4</v>
      </c>
    </row>
    <row r="8" spans="1:3" x14ac:dyDescent="0.35">
      <c r="A8">
        <v>7</v>
      </c>
      <c r="B8" t="s">
        <v>79</v>
      </c>
      <c r="C8">
        <v>1.2</v>
      </c>
    </row>
    <row r="9" spans="1:3" x14ac:dyDescent="0.35">
      <c r="A9">
        <v>8</v>
      </c>
      <c r="B9" t="s">
        <v>80</v>
      </c>
      <c r="C9">
        <v>1.7</v>
      </c>
    </row>
    <row r="10" spans="1:3" x14ac:dyDescent="0.35">
      <c r="A10">
        <v>9</v>
      </c>
      <c r="B10" t="s">
        <v>78</v>
      </c>
      <c r="C10">
        <v>2.5</v>
      </c>
    </row>
    <row r="11" spans="1:3" x14ac:dyDescent="0.35">
      <c r="A11">
        <v>10</v>
      </c>
      <c r="B11" t="s">
        <v>79</v>
      </c>
      <c r="C11">
        <v>3.6</v>
      </c>
    </row>
    <row r="12" spans="1:3" x14ac:dyDescent="0.35">
      <c r="A12">
        <v>11</v>
      </c>
      <c r="B12" t="s">
        <v>78</v>
      </c>
      <c r="C12">
        <v>1.2</v>
      </c>
    </row>
    <row r="13" spans="1:3" x14ac:dyDescent="0.35">
      <c r="A13">
        <v>12</v>
      </c>
      <c r="B13" t="s">
        <v>79</v>
      </c>
      <c r="C13">
        <v>3.8</v>
      </c>
    </row>
    <row r="14" spans="1:3" x14ac:dyDescent="0.35">
      <c r="A14">
        <v>13</v>
      </c>
      <c r="B14" t="s">
        <v>80</v>
      </c>
      <c r="C14">
        <v>1.1000000000000001</v>
      </c>
    </row>
    <row r="15" spans="1:3" x14ac:dyDescent="0.35">
      <c r="A15">
        <v>14</v>
      </c>
      <c r="B15" t="s">
        <v>78</v>
      </c>
      <c r="C15">
        <v>4</v>
      </c>
    </row>
    <row r="16" spans="1:3" x14ac:dyDescent="0.35">
      <c r="A16">
        <v>15</v>
      </c>
      <c r="B16" t="s">
        <v>79</v>
      </c>
      <c r="C16">
        <v>2</v>
      </c>
    </row>
    <row r="17" spans="1:3" x14ac:dyDescent="0.35">
      <c r="A17">
        <v>16</v>
      </c>
      <c r="B17" t="s">
        <v>78</v>
      </c>
      <c r="C17">
        <v>2.5</v>
      </c>
    </row>
    <row r="18" spans="1:3" x14ac:dyDescent="0.35">
      <c r="A18">
        <v>17</v>
      </c>
      <c r="B18" t="s">
        <v>79</v>
      </c>
      <c r="C18">
        <v>1.6</v>
      </c>
    </row>
    <row r="19" spans="1:3" x14ac:dyDescent="0.35">
      <c r="A19">
        <v>18</v>
      </c>
      <c r="B19" t="s">
        <v>80</v>
      </c>
      <c r="C19">
        <v>1.7</v>
      </c>
    </row>
    <row r="20" spans="1:3" x14ac:dyDescent="0.35">
      <c r="A20">
        <v>19</v>
      </c>
      <c r="B20" t="s">
        <v>78</v>
      </c>
      <c r="C20">
        <v>2.8</v>
      </c>
    </row>
    <row r="21" spans="1:3" x14ac:dyDescent="0.35">
      <c r="A21">
        <v>20</v>
      </c>
      <c r="B21" t="s">
        <v>79</v>
      </c>
      <c r="C21">
        <v>3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opLeftCell="A24" zoomScale="140" zoomScaleNormal="140" workbookViewId="0">
      <selection activeCell="C46" sqref="C46"/>
    </sheetView>
  </sheetViews>
  <sheetFormatPr baseColWidth="10" defaultRowHeight="12.75" x14ac:dyDescent="0.35"/>
  <cols>
    <col min="1" max="1" width="12.796875" customWidth="1"/>
    <col min="2" max="2" width="8.33203125" bestFit="1" customWidth="1"/>
    <col min="3" max="3" width="23.46484375" bestFit="1" customWidth="1"/>
    <col min="4" max="4" width="17.3984375" bestFit="1" customWidth="1"/>
  </cols>
  <sheetData>
    <row r="1" spans="1:5" x14ac:dyDescent="0.35">
      <c r="A1" s="21" t="s">
        <v>86</v>
      </c>
      <c r="B1" s="21"/>
      <c r="C1" s="21"/>
      <c r="D1" s="22"/>
    </row>
    <row r="3" spans="1:5" x14ac:dyDescent="0.35">
      <c r="A3" t="s">
        <v>55</v>
      </c>
      <c r="B3" t="s">
        <v>81</v>
      </c>
    </row>
    <row r="4" spans="1:5" x14ac:dyDescent="0.35">
      <c r="A4" s="15">
        <v>0.99999698640879953</v>
      </c>
      <c r="B4">
        <f>A4^2-1</f>
        <v>-6.0271733192118759E-6</v>
      </c>
      <c r="C4" t="s">
        <v>82</v>
      </c>
    </row>
    <row r="5" spans="1:5" x14ac:dyDescent="0.35">
      <c r="A5">
        <v>0</v>
      </c>
      <c r="B5">
        <f t="shared" ref="B5:B6" si="0">A5^2-1</f>
        <v>-1</v>
      </c>
      <c r="C5" t="s">
        <v>83</v>
      </c>
    </row>
    <row r="6" spans="1:5" x14ac:dyDescent="0.35">
      <c r="A6">
        <v>5</v>
      </c>
      <c r="B6">
        <f t="shared" si="0"/>
        <v>24</v>
      </c>
      <c r="C6" t="s">
        <v>84</v>
      </c>
      <c r="D6" t="s">
        <v>85</v>
      </c>
    </row>
    <row r="9" spans="1:5" x14ac:dyDescent="0.35">
      <c r="A9" s="21" t="s">
        <v>94</v>
      </c>
      <c r="B9" s="21"/>
      <c r="C9" s="21"/>
      <c r="D9" s="22"/>
      <c r="E9" s="22"/>
    </row>
    <row r="10" spans="1:5" x14ac:dyDescent="0.35">
      <c r="A10" s="17"/>
    </row>
    <row r="33" spans="1:4" ht="25.5" x14ac:dyDescent="0.35">
      <c r="A33" s="1" t="s">
        <v>91</v>
      </c>
      <c r="B33" s="1" t="s">
        <v>92</v>
      </c>
      <c r="C33" s="23" t="s">
        <v>90</v>
      </c>
      <c r="D33" s="23" t="s">
        <v>93</v>
      </c>
    </row>
    <row r="34" spans="1:4" x14ac:dyDescent="0.35">
      <c r="A34">
        <v>-5</v>
      </c>
      <c r="B34">
        <v>127</v>
      </c>
      <c r="C34" s="12">
        <f>$B$42+$B$43*EXP(-$B$44*A34)</f>
        <v>152.16660637860696</v>
      </c>
      <c r="D34" s="12">
        <f>(B34-C34)^2</f>
        <v>633.3580766157404</v>
      </c>
    </row>
    <row r="35" spans="1:4" x14ac:dyDescent="0.35">
      <c r="A35">
        <v>-3</v>
      </c>
      <c r="B35">
        <v>151</v>
      </c>
      <c r="C35" s="12">
        <f t="shared" ref="C35:C39" si="1">$B$42+$B$43*EXP(-$B$44*A35)</f>
        <v>221.88562541489955</v>
      </c>
      <c r="D35" s="12">
        <f t="shared" ref="D35:D39" si="2">(B35-C35)^2</f>
        <v>5024.771890461453</v>
      </c>
    </row>
    <row r="36" spans="1:4" x14ac:dyDescent="0.35">
      <c r="A36">
        <v>-1</v>
      </c>
      <c r="B36">
        <v>379</v>
      </c>
      <c r="C36" s="12">
        <f t="shared" si="1"/>
        <v>291.85649365589779</v>
      </c>
      <c r="D36" s="12">
        <f t="shared" si="2"/>
        <v>7593.9906979445814</v>
      </c>
    </row>
    <row r="37" spans="1:4" x14ac:dyDescent="0.35">
      <c r="A37">
        <v>1</v>
      </c>
      <c r="B37">
        <v>421</v>
      </c>
      <c r="C37" s="12">
        <f t="shared" si="1"/>
        <v>362.08012086801318</v>
      </c>
      <c r="D37" s="12">
        <f t="shared" si="2"/>
        <v>3471.5521569279358</v>
      </c>
    </row>
    <row r="38" spans="1:4" x14ac:dyDescent="0.35">
      <c r="A38">
        <v>3</v>
      </c>
      <c r="B38">
        <v>460</v>
      </c>
      <c r="C38" s="12">
        <f t="shared" si="1"/>
        <v>432.55742010405447</v>
      </c>
      <c r="D38" s="12">
        <f t="shared" si="2"/>
        <v>753.09519134535367</v>
      </c>
    </row>
    <row r="39" spans="1:4" x14ac:dyDescent="0.35">
      <c r="A39">
        <v>5</v>
      </c>
      <c r="B39">
        <v>426</v>
      </c>
      <c r="C39" s="12">
        <f t="shared" si="1"/>
        <v>503.28930771508385</v>
      </c>
      <c r="D39" s="12">
        <f t="shared" si="2"/>
        <v>5973.6370870769197</v>
      </c>
    </row>
    <row r="40" spans="1:4" x14ac:dyDescent="0.35">
      <c r="C40" t="s">
        <v>136</v>
      </c>
      <c r="D40" s="12">
        <f>SUM(D34:D39)</f>
        <v>23450.405100371987</v>
      </c>
    </row>
    <row r="42" spans="1:4" x14ac:dyDescent="0.35">
      <c r="A42" t="s">
        <v>87</v>
      </c>
      <c r="B42">
        <v>-19148.039725728344</v>
      </c>
    </row>
    <row r="43" spans="1:4" x14ac:dyDescent="0.35">
      <c r="A43" t="s">
        <v>88</v>
      </c>
      <c r="B43">
        <v>19474.976381130273</v>
      </c>
    </row>
    <row r="44" spans="1:4" x14ac:dyDescent="0.35">
      <c r="A44" t="s">
        <v>89</v>
      </c>
      <c r="B44">
        <v>-1.8029184681411666E-3</v>
      </c>
    </row>
  </sheetData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A4" sqref="A4"/>
    </sheetView>
  </sheetViews>
  <sheetFormatPr baseColWidth="10" defaultRowHeight="12.75" x14ac:dyDescent="0.35"/>
  <cols>
    <col min="1" max="1" width="25.6640625" customWidth="1"/>
    <col min="2" max="2" width="25.59765625" customWidth="1"/>
    <col min="3" max="3" width="25.59765625" bestFit="1" customWidth="1"/>
  </cols>
  <sheetData>
    <row r="1" spans="1:2" x14ac:dyDescent="0.35">
      <c r="A1" s="39" t="s">
        <v>122</v>
      </c>
      <c r="B1" t="s">
        <v>111</v>
      </c>
    </row>
    <row r="2" spans="1:2" x14ac:dyDescent="0.35">
      <c r="A2" s="39" t="s">
        <v>123</v>
      </c>
      <c r="B2" t="s">
        <v>113</v>
      </c>
    </row>
    <row r="4" spans="1:2" x14ac:dyDescent="0.35">
      <c r="A4" t="s">
        <v>137</v>
      </c>
      <c r="B4" t="s">
        <v>138</v>
      </c>
    </row>
    <row r="5" spans="1:2" x14ac:dyDescent="0.35">
      <c r="A5" s="38">
        <v>3065.5</v>
      </c>
      <c r="B5" s="38">
        <v>2750</v>
      </c>
    </row>
  </sheetData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7"/>
  <sheetViews>
    <sheetView workbookViewId="0"/>
  </sheetViews>
  <sheetFormatPr baseColWidth="10" defaultRowHeight="12.75" x14ac:dyDescent="0.35"/>
  <cols>
    <col min="1" max="1" width="10.6640625" style="3"/>
    <col min="2" max="2" width="27.73046875" style="3" customWidth="1"/>
    <col min="3" max="3" width="21.3984375" style="3" customWidth="1"/>
    <col min="4" max="4" width="19.19921875" style="3" customWidth="1"/>
    <col min="5" max="5" width="14.33203125" style="3" customWidth="1"/>
    <col min="6" max="6" width="13.86328125" style="3" customWidth="1"/>
    <col min="7" max="16384" width="10.6640625" style="3"/>
  </cols>
  <sheetData>
    <row r="1" spans="1:6" ht="14.25" x14ac:dyDescent="0.45">
      <c r="A1" s="30" t="s">
        <v>122</v>
      </c>
      <c r="B1" s="32" t="s">
        <v>123</v>
      </c>
      <c r="C1" s="32" t="s">
        <v>124</v>
      </c>
      <c r="D1" s="32" t="s">
        <v>125</v>
      </c>
      <c r="E1" s="32" t="s">
        <v>126</v>
      </c>
      <c r="F1" s="32" t="s">
        <v>127</v>
      </c>
    </row>
    <row r="2" spans="1:6" ht="14.25" x14ac:dyDescent="0.45">
      <c r="A2" s="31" t="s">
        <v>95</v>
      </c>
      <c r="B2" s="33" t="s">
        <v>96</v>
      </c>
      <c r="C2" s="33" t="s">
        <v>97</v>
      </c>
      <c r="D2" s="34">
        <v>63512</v>
      </c>
      <c r="E2" s="35">
        <v>4000</v>
      </c>
      <c r="F2" s="36">
        <v>3000</v>
      </c>
    </row>
    <row r="3" spans="1:6" ht="14.25" x14ac:dyDescent="0.45">
      <c r="A3" s="31" t="s">
        <v>95</v>
      </c>
      <c r="B3" s="33" t="s">
        <v>96</v>
      </c>
      <c r="C3" s="33" t="s">
        <v>98</v>
      </c>
      <c r="D3" s="34">
        <v>95135</v>
      </c>
      <c r="E3" s="35">
        <v>2500</v>
      </c>
      <c r="F3" s="36">
        <v>2000</v>
      </c>
    </row>
    <row r="4" spans="1:6" ht="14.25" x14ac:dyDescent="0.45">
      <c r="A4" s="31" t="s">
        <v>95</v>
      </c>
      <c r="B4" s="33" t="s">
        <v>96</v>
      </c>
      <c r="C4" s="33" t="s">
        <v>99</v>
      </c>
      <c r="D4" s="34">
        <v>101354</v>
      </c>
      <c r="E4" s="35">
        <v>2000</v>
      </c>
      <c r="F4" s="36">
        <v>1500</v>
      </c>
    </row>
    <row r="5" spans="1:6" ht="14.25" x14ac:dyDescent="0.45">
      <c r="A5" s="31" t="s">
        <v>100</v>
      </c>
      <c r="B5" s="33" t="s">
        <v>101</v>
      </c>
      <c r="C5" s="33" t="s">
        <v>102</v>
      </c>
      <c r="D5" s="34">
        <v>75006</v>
      </c>
      <c r="E5" s="35">
        <v>2198</v>
      </c>
      <c r="F5" s="36">
        <v>1900</v>
      </c>
    </row>
    <row r="6" spans="1:6" ht="14.25" x14ac:dyDescent="0.45">
      <c r="A6" s="31" t="s">
        <v>103</v>
      </c>
      <c r="B6" s="33" t="s">
        <v>104</v>
      </c>
      <c r="C6" s="33" t="s">
        <v>105</v>
      </c>
      <c r="D6" s="34">
        <v>69847</v>
      </c>
      <c r="E6" s="35">
        <v>3826</v>
      </c>
      <c r="F6" s="36">
        <v>3000</v>
      </c>
    </row>
    <row r="7" spans="1:6" ht="14.25" x14ac:dyDescent="0.45">
      <c r="A7" s="31" t="s">
        <v>103</v>
      </c>
      <c r="B7" s="33" t="s">
        <v>104</v>
      </c>
      <c r="C7" s="33" t="s">
        <v>105</v>
      </c>
      <c r="D7" s="34">
        <v>55233</v>
      </c>
      <c r="E7" s="35">
        <v>2970</v>
      </c>
      <c r="F7" s="36">
        <v>2500</v>
      </c>
    </row>
    <row r="8" spans="1:6" ht="14.25" x14ac:dyDescent="0.45">
      <c r="A8" s="31" t="s">
        <v>100</v>
      </c>
      <c r="B8" s="33" t="s">
        <v>106</v>
      </c>
      <c r="C8" s="33" t="s">
        <v>102</v>
      </c>
      <c r="D8" s="34">
        <v>87278</v>
      </c>
      <c r="E8" s="35">
        <v>2224</v>
      </c>
      <c r="F8" s="36">
        <v>2100</v>
      </c>
    </row>
    <row r="9" spans="1:6" ht="14.25" x14ac:dyDescent="0.45">
      <c r="A9" s="31" t="s">
        <v>100</v>
      </c>
      <c r="B9" s="33" t="s">
        <v>106</v>
      </c>
      <c r="C9" s="33" t="s">
        <v>98</v>
      </c>
      <c r="D9" s="34">
        <v>130684</v>
      </c>
      <c r="E9" s="35">
        <v>2798</v>
      </c>
      <c r="F9" s="36">
        <v>2200</v>
      </c>
    </row>
    <row r="10" spans="1:6" ht="14.25" x14ac:dyDescent="0.45">
      <c r="A10" s="31" t="s">
        <v>100</v>
      </c>
      <c r="B10" s="33" t="s">
        <v>106</v>
      </c>
      <c r="C10" s="33" t="s">
        <v>99</v>
      </c>
      <c r="D10" s="34">
        <v>59169</v>
      </c>
      <c r="E10" s="35">
        <v>2160</v>
      </c>
      <c r="F10" s="36">
        <v>2000</v>
      </c>
    </row>
    <row r="11" spans="1:6" ht="14.25" x14ac:dyDescent="0.45">
      <c r="A11" s="31" t="s">
        <v>95</v>
      </c>
      <c r="B11" s="33" t="s">
        <v>107</v>
      </c>
      <c r="C11" s="33" t="s">
        <v>108</v>
      </c>
      <c r="D11" s="34">
        <v>138789</v>
      </c>
      <c r="E11" s="35">
        <v>2723</v>
      </c>
      <c r="F11" s="36">
        <v>1900</v>
      </c>
    </row>
    <row r="12" spans="1:6" ht="14.25" x14ac:dyDescent="0.45">
      <c r="A12" s="31" t="s">
        <v>109</v>
      </c>
      <c r="B12" s="33" t="s">
        <v>110</v>
      </c>
      <c r="C12" s="33" t="s">
        <v>102</v>
      </c>
      <c r="D12" s="34">
        <v>89073</v>
      </c>
      <c r="E12" s="35">
        <v>3950</v>
      </c>
      <c r="F12" s="36">
        <v>3000</v>
      </c>
    </row>
    <row r="13" spans="1:6" ht="14.25" x14ac:dyDescent="0.45">
      <c r="A13" s="31" t="s">
        <v>111</v>
      </c>
      <c r="B13" s="33" t="s">
        <v>112</v>
      </c>
      <c r="C13" s="33" t="s">
        <v>105</v>
      </c>
      <c r="D13" s="34">
        <v>109231</v>
      </c>
      <c r="E13" s="35">
        <v>4959</v>
      </c>
      <c r="F13" s="36">
        <v>4500</v>
      </c>
    </row>
    <row r="14" spans="1:6" ht="14.25" x14ac:dyDescent="0.45">
      <c r="A14" s="31" t="s">
        <v>111</v>
      </c>
      <c r="B14" s="33" t="s">
        <v>113</v>
      </c>
      <c r="C14" s="33" t="s">
        <v>99</v>
      </c>
      <c r="D14" s="34">
        <v>87675</v>
      </c>
      <c r="E14" s="35">
        <v>3791</v>
      </c>
      <c r="F14" s="36">
        <v>3500</v>
      </c>
    </row>
    <row r="15" spans="1:6" ht="14.25" x14ac:dyDescent="0.45">
      <c r="A15" s="31" t="s">
        <v>111</v>
      </c>
      <c r="B15" s="33" t="s">
        <v>113</v>
      </c>
      <c r="C15" s="33" t="s">
        <v>108</v>
      </c>
      <c r="D15" s="34">
        <v>140811</v>
      </c>
      <c r="E15" s="35">
        <v>2340</v>
      </c>
      <c r="F15" s="36">
        <v>2000</v>
      </c>
    </row>
    <row r="16" spans="1:6" ht="14.25" x14ac:dyDescent="0.45">
      <c r="A16" s="31" t="s">
        <v>111</v>
      </c>
      <c r="B16" s="33" t="s">
        <v>114</v>
      </c>
      <c r="C16" s="33" t="s">
        <v>108</v>
      </c>
      <c r="D16" s="34">
        <v>139300</v>
      </c>
      <c r="E16" s="35">
        <v>3361</v>
      </c>
      <c r="F16" s="36">
        <v>3000</v>
      </c>
    </row>
    <row r="17" spans="1:6" ht="14.25" x14ac:dyDescent="0.45">
      <c r="A17" s="31" t="s">
        <v>109</v>
      </c>
      <c r="B17" s="33" t="s">
        <v>115</v>
      </c>
      <c r="C17" s="33" t="s">
        <v>102</v>
      </c>
      <c r="D17" s="34">
        <v>63259</v>
      </c>
      <c r="E17" s="35">
        <v>3196</v>
      </c>
      <c r="F17" s="36">
        <v>3050</v>
      </c>
    </row>
    <row r="18" spans="1:6" ht="14.25" x14ac:dyDescent="0.45">
      <c r="A18" s="31" t="s">
        <v>109</v>
      </c>
      <c r="B18" s="33" t="s">
        <v>115</v>
      </c>
      <c r="C18" s="33" t="s">
        <v>97</v>
      </c>
      <c r="D18" s="34">
        <v>40826</v>
      </c>
      <c r="E18" s="35">
        <v>4397</v>
      </c>
      <c r="F18" s="36">
        <v>3900</v>
      </c>
    </row>
    <row r="19" spans="1:6" ht="14.25" x14ac:dyDescent="0.45">
      <c r="A19" s="31" t="s">
        <v>109</v>
      </c>
      <c r="B19" s="33" t="s">
        <v>116</v>
      </c>
      <c r="C19" s="33" t="s">
        <v>99</v>
      </c>
      <c r="D19" s="34">
        <v>41560</v>
      </c>
      <c r="E19" s="35">
        <v>3706</v>
      </c>
      <c r="F19" s="36">
        <v>3100</v>
      </c>
    </row>
    <row r="20" spans="1:6" ht="14.25" x14ac:dyDescent="0.45">
      <c r="A20" s="31" t="s">
        <v>95</v>
      </c>
      <c r="B20" s="33" t="s">
        <v>117</v>
      </c>
      <c r="C20" s="33" t="s">
        <v>98</v>
      </c>
      <c r="D20" s="34">
        <v>49326</v>
      </c>
      <c r="E20" s="35">
        <v>4745</v>
      </c>
      <c r="F20" s="36">
        <v>4100</v>
      </c>
    </row>
    <row r="21" spans="1:6" ht="14.25" x14ac:dyDescent="0.45">
      <c r="A21" s="31" t="s">
        <v>103</v>
      </c>
      <c r="B21" s="33" t="s">
        <v>118</v>
      </c>
      <c r="C21" s="33" t="s">
        <v>97</v>
      </c>
      <c r="D21" s="34">
        <v>101856</v>
      </c>
      <c r="E21" s="35">
        <v>2914</v>
      </c>
      <c r="F21" s="36">
        <v>2500</v>
      </c>
    </row>
    <row r="22" spans="1:6" ht="14.25" x14ac:dyDescent="0.45">
      <c r="A22" s="31" t="s">
        <v>109</v>
      </c>
      <c r="B22" s="33" t="s">
        <v>119</v>
      </c>
      <c r="C22" s="33" t="s">
        <v>102</v>
      </c>
      <c r="D22" s="34">
        <v>42542</v>
      </c>
      <c r="E22" s="35">
        <v>2659</v>
      </c>
      <c r="F22" s="36">
        <v>2100</v>
      </c>
    </row>
    <row r="23" spans="1:6" ht="14.25" x14ac:dyDescent="0.45">
      <c r="A23" s="31" t="s">
        <v>120</v>
      </c>
      <c r="B23" s="33" t="s">
        <v>121</v>
      </c>
      <c r="C23" s="33" t="s">
        <v>99</v>
      </c>
      <c r="D23" s="34">
        <v>34853</v>
      </c>
      <c r="E23" s="35">
        <v>4349</v>
      </c>
      <c r="F23" s="36">
        <v>3500</v>
      </c>
    </row>
    <row r="24" spans="1:6" ht="14.25" x14ac:dyDescent="0.45">
      <c r="A24" s="31" t="s">
        <v>120</v>
      </c>
      <c r="B24" s="33" t="s">
        <v>121</v>
      </c>
      <c r="C24" s="33" t="s">
        <v>99</v>
      </c>
      <c r="D24" s="34">
        <v>58173</v>
      </c>
      <c r="E24" s="35">
        <v>4252</v>
      </c>
      <c r="F24" s="36">
        <v>4000</v>
      </c>
    </row>
    <row r="25" spans="1:6" ht="14.25" x14ac:dyDescent="0.45">
      <c r="A25" s="31" t="s">
        <v>120</v>
      </c>
      <c r="B25" s="33" t="s">
        <v>121</v>
      </c>
      <c r="C25" s="33" t="s">
        <v>102</v>
      </c>
      <c r="D25" s="34">
        <v>136775</v>
      </c>
      <c r="E25" s="35">
        <v>2090</v>
      </c>
      <c r="F25" s="36">
        <v>1800</v>
      </c>
    </row>
    <row r="26" spans="1:6" x14ac:dyDescent="0.35">
      <c r="A26" s="24"/>
      <c r="B26" s="25"/>
      <c r="C26" s="26"/>
      <c r="D26" s="25"/>
    </row>
    <row r="27" spans="1:6" x14ac:dyDescent="0.35">
      <c r="A27" s="24"/>
      <c r="B27" s="25"/>
      <c r="C27" s="26"/>
      <c r="D27" s="25"/>
    </row>
    <row r="28" spans="1:6" x14ac:dyDescent="0.35">
      <c r="A28" s="24"/>
      <c r="B28" s="25"/>
      <c r="C28" s="26"/>
      <c r="D28" s="25"/>
    </row>
    <row r="29" spans="1:6" x14ac:dyDescent="0.35">
      <c r="A29" s="24"/>
      <c r="B29" s="25"/>
      <c r="C29" s="26"/>
      <c r="D29" s="25"/>
    </row>
    <row r="30" spans="1:6" x14ac:dyDescent="0.35">
      <c r="A30" s="24"/>
      <c r="B30" s="25"/>
      <c r="C30" s="26"/>
      <c r="D30" s="25"/>
    </row>
    <row r="31" spans="1:6" x14ac:dyDescent="0.35">
      <c r="A31" s="24"/>
      <c r="B31" s="25"/>
      <c r="C31" s="26"/>
      <c r="D31" s="25"/>
    </row>
    <row r="32" spans="1:6" x14ac:dyDescent="0.35">
      <c r="A32" s="24"/>
      <c r="B32" s="25"/>
      <c r="C32" s="26"/>
      <c r="D32" s="25"/>
    </row>
    <row r="33" spans="1:4" x14ac:dyDescent="0.35">
      <c r="A33" s="24"/>
      <c r="B33" s="25"/>
      <c r="C33" s="26"/>
      <c r="D33" s="25"/>
    </row>
    <row r="34" spans="1:4" x14ac:dyDescent="0.35">
      <c r="A34" s="24"/>
      <c r="B34" s="25"/>
      <c r="C34" s="26"/>
      <c r="D34" s="25"/>
    </row>
    <row r="35" spans="1:4" x14ac:dyDescent="0.35">
      <c r="A35" s="24"/>
      <c r="B35" s="25"/>
      <c r="C35" s="26"/>
      <c r="D35" s="25"/>
    </row>
    <row r="36" spans="1:4" x14ac:dyDescent="0.35">
      <c r="A36" s="24"/>
      <c r="B36" s="25"/>
      <c r="C36" s="26"/>
      <c r="D36" s="25"/>
    </row>
    <row r="37" spans="1:4" x14ac:dyDescent="0.35">
      <c r="A37" s="24"/>
      <c r="B37" s="25"/>
      <c r="C37" s="26"/>
      <c r="D37" s="25"/>
    </row>
    <row r="38" spans="1:4" x14ac:dyDescent="0.35">
      <c r="A38" s="24"/>
      <c r="B38" s="25"/>
      <c r="C38" s="26"/>
      <c r="D38" s="25"/>
    </row>
    <row r="39" spans="1:4" x14ac:dyDescent="0.35">
      <c r="A39" s="24"/>
      <c r="B39" s="25"/>
      <c r="C39" s="26"/>
      <c r="D39" s="25"/>
    </row>
    <row r="40" spans="1:4" x14ac:dyDescent="0.35">
      <c r="A40" s="24"/>
      <c r="B40" s="25"/>
      <c r="C40" s="26"/>
      <c r="D40" s="25"/>
    </row>
    <row r="41" spans="1:4" x14ac:dyDescent="0.35">
      <c r="A41" s="24"/>
      <c r="B41" s="25"/>
      <c r="C41" s="26"/>
      <c r="D41" s="25"/>
    </row>
    <row r="42" spans="1:4" x14ac:dyDescent="0.35">
      <c r="A42" s="24"/>
      <c r="B42" s="25"/>
      <c r="C42" s="26"/>
      <c r="D42" s="25"/>
    </row>
    <row r="43" spans="1:4" x14ac:dyDescent="0.35">
      <c r="A43" s="24"/>
      <c r="B43" s="25"/>
      <c r="C43" s="26"/>
      <c r="D43" s="25"/>
    </row>
    <row r="44" spans="1:4" x14ac:dyDescent="0.35">
      <c r="A44" s="24"/>
      <c r="B44" s="25"/>
      <c r="C44" s="26"/>
      <c r="D44" s="25"/>
    </row>
    <row r="45" spans="1:4" x14ac:dyDescent="0.35">
      <c r="A45" s="24"/>
      <c r="B45" s="25"/>
      <c r="C45" s="26"/>
      <c r="D45" s="25"/>
    </row>
    <row r="46" spans="1:4" x14ac:dyDescent="0.35">
      <c r="A46" s="24"/>
      <c r="B46" s="25"/>
      <c r="C46" s="26"/>
      <c r="D46" s="25"/>
    </row>
    <row r="47" spans="1:4" x14ac:dyDescent="0.35">
      <c r="A47" s="24"/>
      <c r="B47" s="25"/>
      <c r="C47" s="26"/>
      <c r="D47" s="25"/>
    </row>
    <row r="48" spans="1:4" x14ac:dyDescent="0.35">
      <c r="A48" s="24"/>
      <c r="B48" s="25"/>
      <c r="C48" s="26"/>
      <c r="D48" s="25"/>
    </row>
    <row r="49" spans="1:4" x14ac:dyDescent="0.35">
      <c r="A49" s="24"/>
      <c r="B49" s="25"/>
      <c r="C49" s="26"/>
      <c r="D49" s="25"/>
    </row>
    <row r="50" spans="1:4" x14ac:dyDescent="0.35">
      <c r="A50" s="24"/>
      <c r="B50" s="25"/>
      <c r="C50" s="26"/>
      <c r="D50" s="25"/>
    </row>
    <row r="51" spans="1:4" x14ac:dyDescent="0.35">
      <c r="A51" s="24"/>
      <c r="B51" s="25"/>
      <c r="C51" s="26"/>
      <c r="D51" s="25"/>
    </row>
    <row r="52" spans="1:4" x14ac:dyDescent="0.35">
      <c r="A52" s="24"/>
      <c r="B52" s="25"/>
      <c r="C52" s="26"/>
      <c r="D52" s="25"/>
    </row>
    <row r="53" spans="1:4" x14ac:dyDescent="0.35">
      <c r="A53" s="24"/>
      <c r="B53" s="25"/>
      <c r="C53" s="26"/>
      <c r="D53" s="25"/>
    </row>
    <row r="54" spans="1:4" x14ac:dyDescent="0.35">
      <c r="A54" s="24"/>
      <c r="B54" s="25"/>
      <c r="C54" s="26"/>
      <c r="D54" s="25"/>
    </row>
    <row r="55" spans="1:4" x14ac:dyDescent="0.35">
      <c r="A55" s="24"/>
      <c r="B55" s="25"/>
      <c r="C55" s="26"/>
      <c r="D55" s="25"/>
    </row>
    <row r="56" spans="1:4" x14ac:dyDescent="0.35">
      <c r="A56" s="24"/>
      <c r="B56" s="25"/>
      <c r="C56" s="26"/>
      <c r="D56" s="25"/>
    </row>
    <row r="57" spans="1:4" x14ac:dyDescent="0.35">
      <c r="A57" s="24"/>
      <c r="B57" s="25"/>
      <c r="C57" s="26"/>
      <c r="D57" s="25"/>
    </row>
    <row r="58" spans="1:4" x14ac:dyDescent="0.35">
      <c r="A58" s="24"/>
      <c r="B58" s="25"/>
      <c r="C58" s="26"/>
      <c r="D58" s="25"/>
    </row>
    <row r="59" spans="1:4" x14ac:dyDescent="0.35">
      <c r="A59" s="24"/>
      <c r="B59" s="25"/>
      <c r="C59" s="26"/>
      <c r="D59" s="25"/>
    </row>
    <row r="60" spans="1:4" x14ac:dyDescent="0.35">
      <c r="A60" s="24"/>
      <c r="B60" s="25"/>
      <c r="C60" s="26"/>
      <c r="D60" s="25"/>
    </row>
    <row r="61" spans="1:4" x14ac:dyDescent="0.35">
      <c r="A61" s="24"/>
      <c r="B61" s="25"/>
      <c r="C61" s="26"/>
      <c r="D61" s="25"/>
    </row>
    <row r="62" spans="1:4" x14ac:dyDescent="0.35">
      <c r="A62" s="24"/>
      <c r="B62" s="25"/>
      <c r="C62" s="26"/>
      <c r="D62" s="25"/>
    </row>
    <row r="63" spans="1:4" x14ac:dyDescent="0.35">
      <c r="A63" s="24"/>
      <c r="B63" s="25"/>
      <c r="C63" s="26"/>
      <c r="D63" s="25"/>
    </row>
    <row r="64" spans="1:4" x14ac:dyDescent="0.35">
      <c r="A64" s="24"/>
      <c r="B64" s="25"/>
      <c r="C64" s="26"/>
      <c r="D64" s="25"/>
    </row>
    <row r="65" spans="1:4" x14ac:dyDescent="0.35">
      <c r="A65" s="24"/>
      <c r="B65" s="25"/>
      <c r="C65" s="26"/>
      <c r="D65" s="25"/>
    </row>
    <row r="66" spans="1:4" x14ac:dyDescent="0.35">
      <c r="A66" s="24"/>
      <c r="B66" s="25"/>
      <c r="C66" s="26"/>
      <c r="D66" s="25"/>
    </row>
    <row r="67" spans="1:4" x14ac:dyDescent="0.35">
      <c r="A67" s="24"/>
      <c r="B67" s="25"/>
      <c r="C67" s="26"/>
      <c r="D67" s="25"/>
    </row>
    <row r="68" spans="1:4" x14ac:dyDescent="0.35">
      <c r="A68" s="24"/>
      <c r="B68" s="25"/>
      <c r="C68" s="26"/>
      <c r="D68" s="25"/>
    </row>
    <row r="69" spans="1:4" x14ac:dyDescent="0.35">
      <c r="A69" s="24"/>
      <c r="B69" s="25"/>
      <c r="C69" s="26"/>
      <c r="D69" s="25"/>
    </row>
    <row r="70" spans="1:4" x14ac:dyDescent="0.35">
      <c r="A70" s="24"/>
      <c r="B70" s="25"/>
      <c r="C70" s="26"/>
      <c r="D70" s="25"/>
    </row>
    <row r="71" spans="1:4" x14ac:dyDescent="0.35">
      <c r="A71" s="24"/>
      <c r="B71" s="25"/>
      <c r="C71" s="26"/>
      <c r="D71" s="25"/>
    </row>
    <row r="72" spans="1:4" x14ac:dyDescent="0.35">
      <c r="A72" s="24"/>
      <c r="B72" s="25"/>
      <c r="C72" s="26"/>
      <c r="D72" s="25"/>
    </row>
    <row r="73" spans="1:4" x14ac:dyDescent="0.35">
      <c r="A73" s="24"/>
      <c r="B73" s="25"/>
      <c r="C73" s="26"/>
      <c r="D73" s="25"/>
    </row>
    <row r="74" spans="1:4" x14ac:dyDescent="0.35">
      <c r="A74" s="24"/>
      <c r="B74" s="25"/>
      <c r="C74" s="26"/>
      <c r="D74" s="25"/>
    </row>
    <row r="75" spans="1:4" x14ac:dyDescent="0.35">
      <c r="A75" s="24"/>
      <c r="B75" s="25"/>
      <c r="C75" s="26"/>
      <c r="D75" s="25"/>
    </row>
    <row r="76" spans="1:4" x14ac:dyDescent="0.35">
      <c r="A76" s="24"/>
      <c r="B76" s="25"/>
      <c r="C76" s="26"/>
      <c r="D76" s="25"/>
    </row>
    <row r="77" spans="1:4" x14ac:dyDescent="0.35">
      <c r="A77" s="24"/>
      <c r="B77" s="25"/>
      <c r="C77" s="26"/>
      <c r="D77" s="25"/>
    </row>
    <row r="78" spans="1:4" x14ac:dyDescent="0.35">
      <c r="A78" s="24"/>
      <c r="B78" s="25"/>
      <c r="C78" s="26"/>
      <c r="D78" s="25"/>
    </row>
    <row r="79" spans="1:4" x14ac:dyDescent="0.35">
      <c r="A79" s="24"/>
      <c r="B79" s="25"/>
      <c r="C79" s="26"/>
      <c r="D79" s="25"/>
    </row>
    <row r="80" spans="1:4" x14ac:dyDescent="0.35">
      <c r="A80" s="24"/>
      <c r="B80" s="25"/>
      <c r="C80" s="26"/>
      <c r="D80" s="25"/>
    </row>
    <row r="81" spans="1:4" x14ac:dyDescent="0.35">
      <c r="A81" s="24"/>
      <c r="B81" s="25"/>
      <c r="C81" s="26"/>
      <c r="D81" s="25"/>
    </row>
    <row r="82" spans="1:4" x14ac:dyDescent="0.35">
      <c r="A82" s="24"/>
      <c r="B82" s="25"/>
      <c r="C82" s="26"/>
      <c r="D82" s="25"/>
    </row>
    <row r="83" spans="1:4" x14ac:dyDescent="0.35">
      <c r="A83" s="24"/>
      <c r="B83" s="25"/>
      <c r="C83" s="26"/>
      <c r="D83" s="25"/>
    </row>
    <row r="84" spans="1:4" x14ac:dyDescent="0.35">
      <c r="A84" s="24"/>
      <c r="B84" s="25"/>
      <c r="C84" s="26"/>
      <c r="D84" s="25"/>
    </row>
    <row r="85" spans="1:4" x14ac:dyDescent="0.35">
      <c r="A85" s="24"/>
      <c r="B85" s="25"/>
      <c r="C85" s="26"/>
      <c r="D85" s="25"/>
    </row>
    <row r="86" spans="1:4" x14ac:dyDescent="0.35">
      <c r="A86" s="24"/>
      <c r="B86" s="25"/>
      <c r="C86" s="26"/>
      <c r="D86" s="25"/>
    </row>
    <row r="87" spans="1:4" x14ac:dyDescent="0.35">
      <c r="A87" s="24"/>
      <c r="B87" s="25"/>
      <c r="C87" s="26"/>
      <c r="D87" s="25"/>
    </row>
    <row r="88" spans="1:4" x14ac:dyDescent="0.35">
      <c r="A88" s="24"/>
      <c r="B88" s="25"/>
      <c r="C88" s="26"/>
      <c r="D88" s="25"/>
    </row>
    <row r="89" spans="1:4" x14ac:dyDescent="0.35">
      <c r="A89" s="24"/>
      <c r="B89" s="25"/>
      <c r="C89" s="26"/>
      <c r="D89" s="25"/>
    </row>
    <row r="90" spans="1:4" x14ac:dyDescent="0.35">
      <c r="A90" s="24"/>
      <c r="B90" s="25"/>
      <c r="C90" s="26"/>
      <c r="D90" s="25"/>
    </row>
    <row r="91" spans="1:4" x14ac:dyDescent="0.35">
      <c r="A91" s="24"/>
      <c r="B91" s="25"/>
      <c r="C91" s="26"/>
      <c r="D91" s="25"/>
    </row>
    <row r="92" spans="1:4" x14ac:dyDescent="0.35">
      <c r="A92" s="24"/>
      <c r="B92" s="25"/>
      <c r="C92" s="26"/>
      <c r="D92" s="25"/>
    </row>
    <row r="93" spans="1:4" x14ac:dyDescent="0.35">
      <c r="A93" s="24"/>
      <c r="B93" s="25"/>
      <c r="C93" s="26"/>
      <c r="D93" s="25"/>
    </row>
    <row r="94" spans="1:4" x14ac:dyDescent="0.35">
      <c r="A94" s="24"/>
      <c r="B94" s="25"/>
      <c r="C94" s="26"/>
      <c r="D94" s="25"/>
    </row>
    <row r="95" spans="1:4" x14ac:dyDescent="0.35">
      <c r="A95" s="24"/>
      <c r="B95" s="25"/>
      <c r="C95" s="26"/>
      <c r="D95" s="25"/>
    </row>
    <row r="96" spans="1:4" x14ac:dyDescent="0.35">
      <c r="A96" s="24"/>
      <c r="B96" s="25"/>
      <c r="C96" s="26"/>
      <c r="D96" s="25"/>
    </row>
    <row r="97" spans="1:4" x14ac:dyDescent="0.35">
      <c r="A97" s="24"/>
      <c r="B97" s="25"/>
      <c r="C97" s="26"/>
      <c r="D97" s="25"/>
    </row>
    <row r="98" spans="1:4" x14ac:dyDescent="0.35">
      <c r="A98" s="24"/>
      <c r="B98" s="25"/>
      <c r="C98" s="26"/>
      <c r="D98" s="25"/>
    </row>
    <row r="99" spans="1:4" x14ac:dyDescent="0.35">
      <c r="A99" s="24"/>
      <c r="B99" s="25"/>
      <c r="C99" s="26"/>
      <c r="D99" s="25"/>
    </row>
    <row r="100" spans="1:4" x14ac:dyDescent="0.35">
      <c r="A100" s="24"/>
      <c r="B100" s="25"/>
      <c r="C100" s="26"/>
      <c r="D100" s="25"/>
    </row>
    <row r="101" spans="1:4" x14ac:dyDescent="0.35">
      <c r="A101" s="24"/>
      <c r="B101" s="25"/>
      <c r="C101" s="26"/>
      <c r="D101" s="25"/>
    </row>
    <row r="102" spans="1:4" x14ac:dyDescent="0.35">
      <c r="A102" s="24"/>
      <c r="B102" s="25"/>
      <c r="C102" s="26"/>
      <c r="D102" s="25"/>
    </row>
    <row r="103" spans="1:4" x14ac:dyDescent="0.35">
      <c r="A103" s="24"/>
      <c r="B103" s="25"/>
      <c r="C103" s="26"/>
      <c r="D103" s="25"/>
    </row>
    <row r="104" spans="1:4" x14ac:dyDescent="0.35">
      <c r="A104" s="24"/>
      <c r="B104" s="25"/>
      <c r="C104" s="26"/>
      <c r="D104" s="25"/>
    </row>
    <row r="105" spans="1:4" x14ac:dyDescent="0.35">
      <c r="A105" s="24"/>
      <c r="B105" s="25"/>
      <c r="C105" s="26"/>
      <c r="D105" s="25"/>
    </row>
    <row r="106" spans="1:4" x14ac:dyDescent="0.35">
      <c r="A106" s="24"/>
      <c r="B106" s="25"/>
      <c r="C106" s="26"/>
      <c r="D106" s="25"/>
    </row>
    <row r="107" spans="1:4" x14ac:dyDescent="0.35">
      <c r="A107" s="24"/>
      <c r="B107" s="25"/>
      <c r="C107" s="26"/>
      <c r="D107" s="25"/>
    </row>
    <row r="108" spans="1:4" x14ac:dyDescent="0.35">
      <c r="A108" s="24"/>
      <c r="B108" s="25"/>
      <c r="C108" s="26"/>
      <c r="D108" s="25"/>
    </row>
    <row r="109" spans="1:4" x14ac:dyDescent="0.35">
      <c r="A109" s="24"/>
      <c r="B109" s="25"/>
      <c r="C109" s="26"/>
      <c r="D109" s="25"/>
    </row>
    <row r="110" spans="1:4" x14ac:dyDescent="0.35">
      <c r="A110" s="24"/>
      <c r="B110" s="25"/>
      <c r="C110" s="26"/>
      <c r="D110" s="25"/>
    </row>
    <row r="111" spans="1:4" x14ac:dyDescent="0.35">
      <c r="A111" s="24"/>
      <c r="B111" s="25"/>
      <c r="C111" s="26"/>
      <c r="D111" s="25"/>
    </row>
    <row r="112" spans="1:4" x14ac:dyDescent="0.35">
      <c r="A112" s="24"/>
      <c r="B112" s="25"/>
      <c r="C112" s="26"/>
      <c r="D112" s="25"/>
    </row>
    <row r="113" spans="1:4" x14ac:dyDescent="0.35">
      <c r="A113" s="24"/>
      <c r="B113" s="25"/>
      <c r="C113" s="26"/>
      <c r="D113" s="25"/>
    </row>
    <row r="114" spans="1:4" x14ac:dyDescent="0.35">
      <c r="A114" s="24"/>
      <c r="B114" s="25"/>
      <c r="C114" s="26"/>
      <c r="D114" s="25"/>
    </row>
    <row r="115" spans="1:4" x14ac:dyDescent="0.35">
      <c r="A115" s="24"/>
      <c r="B115" s="25"/>
      <c r="C115" s="26"/>
      <c r="D115" s="25"/>
    </row>
    <row r="116" spans="1:4" x14ac:dyDescent="0.35">
      <c r="A116" s="24"/>
      <c r="B116" s="25"/>
      <c r="C116" s="26"/>
      <c r="D116" s="25"/>
    </row>
    <row r="117" spans="1:4" x14ac:dyDescent="0.35">
      <c r="A117" s="24"/>
      <c r="B117" s="25"/>
      <c r="C117" s="26"/>
      <c r="D117" s="25"/>
    </row>
    <row r="118" spans="1:4" x14ac:dyDescent="0.35">
      <c r="A118" s="24"/>
      <c r="B118" s="25"/>
      <c r="C118" s="26"/>
      <c r="D118" s="25"/>
    </row>
    <row r="119" spans="1:4" x14ac:dyDescent="0.35">
      <c r="A119" s="24"/>
      <c r="B119" s="25"/>
      <c r="C119" s="26"/>
      <c r="D119" s="25"/>
    </row>
    <row r="120" spans="1:4" x14ac:dyDescent="0.35">
      <c r="A120" s="24"/>
      <c r="B120" s="25"/>
      <c r="C120" s="26"/>
      <c r="D120" s="25"/>
    </row>
    <row r="121" spans="1:4" x14ac:dyDescent="0.35">
      <c r="A121" s="24"/>
      <c r="B121" s="25"/>
      <c r="C121" s="26"/>
      <c r="D121" s="25"/>
    </row>
    <row r="122" spans="1:4" x14ac:dyDescent="0.35">
      <c r="A122" s="24"/>
      <c r="B122" s="25"/>
      <c r="C122" s="26"/>
      <c r="D122" s="25"/>
    </row>
    <row r="123" spans="1:4" x14ac:dyDescent="0.35">
      <c r="A123" s="24"/>
      <c r="B123" s="25"/>
      <c r="C123" s="26"/>
      <c r="D123" s="25"/>
    </row>
    <row r="124" spans="1:4" x14ac:dyDescent="0.35">
      <c r="A124" s="24"/>
      <c r="B124" s="25"/>
      <c r="C124" s="26"/>
      <c r="D124" s="25"/>
    </row>
    <row r="125" spans="1:4" x14ac:dyDescent="0.35">
      <c r="A125" s="24"/>
      <c r="B125" s="25"/>
      <c r="C125" s="26"/>
      <c r="D125" s="25"/>
    </row>
    <row r="126" spans="1:4" x14ac:dyDescent="0.35">
      <c r="A126" s="24"/>
      <c r="B126" s="25"/>
      <c r="C126" s="26"/>
      <c r="D126" s="25"/>
    </row>
    <row r="127" spans="1:4" x14ac:dyDescent="0.35">
      <c r="A127" s="24"/>
      <c r="B127" s="25"/>
      <c r="C127" s="26"/>
      <c r="D127" s="25"/>
    </row>
    <row r="128" spans="1:4" x14ac:dyDescent="0.35">
      <c r="A128" s="24"/>
      <c r="B128" s="25"/>
      <c r="C128" s="26"/>
      <c r="D128" s="25"/>
    </row>
    <row r="129" spans="1:4" x14ac:dyDescent="0.35">
      <c r="A129" s="24"/>
      <c r="B129" s="25"/>
      <c r="C129" s="26"/>
      <c r="D129" s="25"/>
    </row>
    <row r="130" spans="1:4" x14ac:dyDescent="0.35">
      <c r="A130" s="24"/>
      <c r="B130" s="25"/>
      <c r="C130" s="26"/>
      <c r="D130" s="25"/>
    </row>
    <row r="131" spans="1:4" x14ac:dyDescent="0.35">
      <c r="A131" s="24"/>
      <c r="B131" s="25"/>
      <c r="C131" s="26"/>
      <c r="D131" s="25"/>
    </row>
    <row r="132" spans="1:4" x14ac:dyDescent="0.35">
      <c r="A132" s="24"/>
      <c r="B132" s="25"/>
      <c r="C132" s="26"/>
      <c r="D132" s="25"/>
    </row>
    <row r="133" spans="1:4" x14ac:dyDescent="0.35">
      <c r="A133" s="24"/>
      <c r="B133" s="25"/>
      <c r="C133" s="26"/>
      <c r="D133" s="25"/>
    </row>
    <row r="134" spans="1:4" x14ac:dyDescent="0.35">
      <c r="A134" s="24"/>
      <c r="B134" s="25"/>
      <c r="C134" s="26"/>
      <c r="D134" s="25"/>
    </row>
    <row r="135" spans="1:4" x14ac:dyDescent="0.35">
      <c r="A135" s="24"/>
      <c r="B135" s="25"/>
      <c r="C135" s="26"/>
      <c r="D135" s="25"/>
    </row>
    <row r="136" spans="1:4" x14ac:dyDescent="0.35">
      <c r="A136" s="24"/>
      <c r="B136" s="25"/>
      <c r="C136" s="26"/>
      <c r="D136" s="25"/>
    </row>
    <row r="137" spans="1:4" x14ac:dyDescent="0.35">
      <c r="A137" s="24"/>
      <c r="B137" s="25"/>
      <c r="C137" s="26"/>
      <c r="D137" s="25"/>
    </row>
    <row r="138" spans="1:4" x14ac:dyDescent="0.35">
      <c r="A138" s="24"/>
      <c r="B138" s="25"/>
      <c r="C138" s="26"/>
      <c r="D138" s="25"/>
    </row>
    <row r="139" spans="1:4" x14ac:dyDescent="0.35">
      <c r="A139" s="24"/>
      <c r="B139" s="25"/>
      <c r="C139" s="26"/>
      <c r="D139" s="25"/>
    </row>
    <row r="140" spans="1:4" x14ac:dyDescent="0.35">
      <c r="A140" s="24"/>
      <c r="B140" s="25"/>
      <c r="C140" s="26"/>
      <c r="D140" s="25"/>
    </row>
    <row r="141" spans="1:4" x14ac:dyDescent="0.35">
      <c r="A141" s="24"/>
      <c r="B141" s="25"/>
      <c r="C141" s="26"/>
      <c r="D141" s="25"/>
    </row>
    <row r="142" spans="1:4" x14ac:dyDescent="0.35">
      <c r="A142" s="24"/>
      <c r="B142" s="25"/>
      <c r="C142" s="26"/>
      <c r="D142" s="25"/>
    </row>
    <row r="143" spans="1:4" x14ac:dyDescent="0.35">
      <c r="A143" s="24"/>
      <c r="B143" s="25"/>
      <c r="C143" s="26"/>
      <c r="D143" s="25"/>
    </row>
    <row r="144" spans="1:4" x14ac:dyDescent="0.35">
      <c r="A144" s="24"/>
      <c r="B144" s="25"/>
      <c r="C144" s="26"/>
      <c r="D144" s="25"/>
    </row>
    <row r="145" spans="1:4" x14ac:dyDescent="0.35">
      <c r="A145" s="24"/>
      <c r="B145" s="25"/>
      <c r="C145" s="26"/>
      <c r="D145" s="25"/>
    </row>
    <row r="146" spans="1:4" x14ac:dyDescent="0.35">
      <c r="A146" s="24"/>
      <c r="B146" s="25"/>
      <c r="C146" s="26"/>
      <c r="D146" s="25"/>
    </row>
    <row r="147" spans="1:4" x14ac:dyDescent="0.35">
      <c r="A147" s="24"/>
      <c r="B147" s="25"/>
      <c r="C147" s="26"/>
      <c r="D147" s="25"/>
    </row>
    <row r="148" spans="1:4" x14ac:dyDescent="0.35">
      <c r="A148" s="24"/>
      <c r="B148" s="25"/>
      <c r="C148" s="26"/>
      <c r="D148" s="25"/>
    </row>
    <row r="149" spans="1:4" x14ac:dyDescent="0.35">
      <c r="A149" s="24"/>
      <c r="B149" s="25"/>
      <c r="C149" s="26"/>
      <c r="D149" s="25"/>
    </row>
    <row r="150" spans="1:4" x14ac:dyDescent="0.35">
      <c r="A150" s="24"/>
      <c r="B150" s="25"/>
      <c r="C150" s="26"/>
      <c r="D150" s="25"/>
    </row>
    <row r="151" spans="1:4" x14ac:dyDescent="0.35">
      <c r="A151" s="24"/>
      <c r="B151" s="25"/>
      <c r="C151" s="26"/>
      <c r="D151" s="25"/>
    </row>
    <row r="152" spans="1:4" x14ac:dyDescent="0.35">
      <c r="A152" s="24"/>
      <c r="B152" s="25"/>
      <c r="C152" s="26"/>
      <c r="D152" s="25"/>
    </row>
    <row r="153" spans="1:4" x14ac:dyDescent="0.35">
      <c r="A153" s="24"/>
      <c r="B153" s="25"/>
      <c r="C153" s="26"/>
      <c r="D153" s="25"/>
    </row>
    <row r="154" spans="1:4" x14ac:dyDescent="0.35">
      <c r="A154" s="24"/>
      <c r="B154" s="25"/>
      <c r="C154" s="26"/>
      <c r="D154" s="25"/>
    </row>
    <row r="155" spans="1:4" x14ac:dyDescent="0.35">
      <c r="A155" s="24"/>
      <c r="B155" s="25"/>
      <c r="C155" s="26"/>
      <c r="D155" s="25"/>
    </row>
    <row r="156" spans="1:4" x14ac:dyDescent="0.35">
      <c r="A156" s="24"/>
      <c r="B156" s="25"/>
      <c r="C156" s="26"/>
      <c r="D156" s="25"/>
    </row>
    <row r="157" spans="1:4" x14ac:dyDescent="0.35">
      <c r="A157" s="24"/>
      <c r="B157" s="25"/>
      <c r="C157" s="26"/>
      <c r="D157" s="25"/>
    </row>
    <row r="158" spans="1:4" x14ac:dyDescent="0.35">
      <c r="A158" s="24"/>
      <c r="B158" s="25"/>
      <c r="C158" s="26"/>
      <c r="D158" s="25"/>
    </row>
    <row r="159" spans="1:4" x14ac:dyDescent="0.35">
      <c r="A159" s="24"/>
      <c r="B159" s="25"/>
      <c r="C159" s="26"/>
      <c r="D159" s="25"/>
    </row>
    <row r="160" spans="1:4" x14ac:dyDescent="0.35">
      <c r="A160" s="24"/>
      <c r="B160" s="25"/>
      <c r="C160" s="26"/>
      <c r="D160" s="25"/>
    </row>
    <row r="161" spans="1:4" x14ac:dyDescent="0.35">
      <c r="A161" s="24"/>
      <c r="B161" s="25"/>
      <c r="C161" s="26"/>
      <c r="D161" s="25"/>
    </row>
    <row r="162" spans="1:4" x14ac:dyDescent="0.35">
      <c r="A162" s="24"/>
      <c r="B162" s="25"/>
      <c r="C162" s="26"/>
      <c r="D162" s="25"/>
    </row>
    <row r="163" spans="1:4" x14ac:dyDescent="0.35">
      <c r="A163" s="24"/>
      <c r="B163" s="25"/>
      <c r="C163" s="26"/>
      <c r="D163" s="25"/>
    </row>
    <row r="164" spans="1:4" x14ac:dyDescent="0.35">
      <c r="A164" s="24"/>
      <c r="B164" s="25"/>
      <c r="C164" s="26"/>
      <c r="D164" s="25"/>
    </row>
    <row r="165" spans="1:4" x14ac:dyDescent="0.35">
      <c r="A165" s="24"/>
      <c r="B165" s="25"/>
      <c r="C165" s="26"/>
      <c r="D165" s="25"/>
    </row>
    <row r="166" spans="1:4" x14ac:dyDescent="0.35">
      <c r="A166" s="24"/>
      <c r="B166" s="25"/>
      <c r="C166" s="26"/>
      <c r="D166" s="25"/>
    </row>
    <row r="167" spans="1:4" x14ac:dyDescent="0.35">
      <c r="A167" s="24"/>
      <c r="B167" s="25"/>
      <c r="C167" s="26"/>
      <c r="D167" s="25"/>
    </row>
    <row r="168" spans="1:4" x14ac:dyDescent="0.35">
      <c r="A168" s="24"/>
      <c r="B168" s="25"/>
      <c r="C168" s="26"/>
      <c r="D168" s="25"/>
    </row>
    <row r="169" spans="1:4" x14ac:dyDescent="0.35">
      <c r="A169" s="24"/>
      <c r="B169" s="25"/>
      <c r="C169" s="26"/>
      <c r="D169" s="25"/>
    </row>
    <row r="170" spans="1:4" x14ac:dyDescent="0.35">
      <c r="A170" s="24"/>
      <c r="B170" s="25"/>
      <c r="C170" s="26"/>
      <c r="D170" s="25"/>
    </row>
    <row r="171" spans="1:4" x14ac:dyDescent="0.35">
      <c r="A171" s="24"/>
      <c r="B171" s="25"/>
      <c r="C171" s="26"/>
      <c r="D171" s="25"/>
    </row>
    <row r="172" spans="1:4" x14ac:dyDescent="0.35">
      <c r="A172" s="24"/>
      <c r="B172" s="25"/>
      <c r="C172" s="26"/>
      <c r="D172" s="25"/>
    </row>
    <row r="173" spans="1:4" x14ac:dyDescent="0.35">
      <c r="A173" s="24"/>
      <c r="B173" s="25"/>
      <c r="C173" s="26"/>
      <c r="D173" s="25"/>
    </row>
    <row r="174" spans="1:4" x14ac:dyDescent="0.35">
      <c r="A174" s="24"/>
      <c r="B174" s="25"/>
      <c r="C174" s="26"/>
      <c r="D174" s="25"/>
    </row>
    <row r="175" spans="1:4" x14ac:dyDescent="0.35">
      <c r="A175" s="24"/>
      <c r="B175" s="25"/>
      <c r="C175" s="26"/>
      <c r="D175" s="25"/>
    </row>
    <row r="176" spans="1:4" x14ac:dyDescent="0.35">
      <c r="A176" s="24"/>
      <c r="B176" s="25"/>
      <c r="C176" s="26"/>
      <c r="D176" s="25"/>
    </row>
    <row r="177" spans="1:4" x14ac:dyDescent="0.35">
      <c r="A177" s="24"/>
      <c r="B177" s="25"/>
      <c r="C177" s="26"/>
      <c r="D177" s="25"/>
    </row>
    <row r="178" spans="1:4" x14ac:dyDescent="0.35">
      <c r="A178" s="24"/>
      <c r="B178" s="25"/>
      <c r="C178" s="26"/>
      <c r="D178" s="25"/>
    </row>
    <row r="179" spans="1:4" x14ac:dyDescent="0.35">
      <c r="A179" s="24"/>
      <c r="B179" s="25"/>
      <c r="C179" s="26"/>
      <c r="D179" s="25"/>
    </row>
    <row r="180" spans="1:4" x14ac:dyDescent="0.35">
      <c r="A180" s="24"/>
      <c r="B180" s="25"/>
      <c r="C180" s="26"/>
      <c r="D180" s="25"/>
    </row>
    <row r="181" spans="1:4" x14ac:dyDescent="0.35">
      <c r="A181" s="24"/>
      <c r="B181" s="25"/>
      <c r="C181" s="26"/>
      <c r="D181" s="25"/>
    </row>
    <row r="182" spans="1:4" x14ac:dyDescent="0.35">
      <c r="A182" s="24"/>
      <c r="B182" s="25"/>
      <c r="C182" s="26"/>
      <c r="D182" s="25"/>
    </row>
    <row r="183" spans="1:4" x14ac:dyDescent="0.35">
      <c r="A183" s="24"/>
      <c r="B183" s="25"/>
      <c r="C183" s="26"/>
      <c r="D183" s="25"/>
    </row>
    <row r="184" spans="1:4" x14ac:dyDescent="0.35">
      <c r="A184" s="24"/>
      <c r="B184" s="25"/>
      <c r="C184" s="26"/>
      <c r="D184" s="25"/>
    </row>
    <row r="185" spans="1:4" x14ac:dyDescent="0.35">
      <c r="A185" s="24"/>
      <c r="B185" s="25"/>
      <c r="C185" s="26"/>
      <c r="D185" s="25"/>
    </row>
    <row r="186" spans="1:4" x14ac:dyDescent="0.35">
      <c r="A186" s="24"/>
      <c r="B186" s="25"/>
      <c r="C186" s="26"/>
      <c r="D186" s="25"/>
    </row>
    <row r="187" spans="1:4" x14ac:dyDescent="0.35">
      <c r="A187" s="24"/>
      <c r="B187" s="25"/>
      <c r="C187" s="26"/>
      <c r="D187" s="25"/>
    </row>
    <row r="188" spans="1:4" x14ac:dyDescent="0.35">
      <c r="A188" s="24"/>
      <c r="B188" s="25"/>
      <c r="C188" s="26"/>
      <c r="D188" s="25"/>
    </row>
    <row r="189" spans="1:4" x14ac:dyDescent="0.35">
      <c r="A189" s="24"/>
      <c r="B189" s="25"/>
      <c r="C189" s="26"/>
      <c r="D189" s="25"/>
    </row>
    <row r="190" spans="1:4" x14ac:dyDescent="0.35">
      <c r="A190" s="24"/>
      <c r="B190" s="25"/>
      <c r="C190" s="26"/>
      <c r="D190" s="25"/>
    </row>
    <row r="191" spans="1:4" x14ac:dyDescent="0.35">
      <c r="A191" s="24"/>
      <c r="B191" s="25"/>
      <c r="C191" s="26"/>
      <c r="D191" s="25"/>
    </row>
    <row r="192" spans="1:4" x14ac:dyDescent="0.35">
      <c r="A192" s="24"/>
      <c r="B192" s="25"/>
      <c r="C192" s="26"/>
      <c r="D192" s="25"/>
    </row>
    <row r="193" spans="1:4" x14ac:dyDescent="0.35">
      <c r="A193" s="24"/>
      <c r="B193" s="25"/>
      <c r="C193" s="26"/>
      <c r="D193" s="25"/>
    </row>
    <row r="194" spans="1:4" x14ac:dyDescent="0.35">
      <c r="A194" s="24"/>
      <c r="B194" s="25"/>
      <c r="C194" s="26"/>
      <c r="D194" s="25"/>
    </row>
    <row r="195" spans="1:4" x14ac:dyDescent="0.35">
      <c r="A195" s="24"/>
      <c r="B195" s="25"/>
      <c r="C195" s="26"/>
      <c r="D195" s="25"/>
    </row>
    <row r="196" spans="1:4" x14ac:dyDescent="0.35">
      <c r="A196" s="24"/>
      <c r="B196" s="25"/>
      <c r="C196" s="26"/>
      <c r="D196" s="25"/>
    </row>
    <row r="197" spans="1:4" x14ac:dyDescent="0.35">
      <c r="A197" s="24"/>
      <c r="B197" s="25"/>
      <c r="C197" s="26"/>
      <c r="D197" s="25"/>
    </row>
    <row r="198" spans="1:4" x14ac:dyDescent="0.35">
      <c r="A198" s="24"/>
      <c r="B198" s="25"/>
      <c r="C198" s="26"/>
      <c r="D198" s="25"/>
    </row>
    <row r="199" spans="1:4" x14ac:dyDescent="0.35">
      <c r="A199" s="24"/>
      <c r="B199" s="25"/>
      <c r="C199" s="26"/>
      <c r="D199" s="25"/>
    </row>
    <row r="200" spans="1:4" x14ac:dyDescent="0.35">
      <c r="A200" s="24"/>
      <c r="B200" s="25"/>
      <c r="C200" s="26"/>
      <c r="D200" s="25"/>
    </row>
    <row r="201" spans="1:4" x14ac:dyDescent="0.35">
      <c r="A201" s="24"/>
      <c r="B201" s="25"/>
      <c r="C201" s="26"/>
      <c r="D201" s="25"/>
    </row>
    <row r="202" spans="1:4" x14ac:dyDescent="0.35">
      <c r="A202" s="24"/>
      <c r="B202" s="25"/>
      <c r="C202" s="26"/>
      <c r="D202" s="25"/>
    </row>
    <row r="203" spans="1:4" x14ac:dyDescent="0.35">
      <c r="A203" s="24"/>
      <c r="B203" s="25"/>
      <c r="C203" s="26"/>
      <c r="D203" s="25"/>
    </row>
    <row r="204" spans="1:4" x14ac:dyDescent="0.35">
      <c r="A204" s="24"/>
      <c r="B204" s="25"/>
      <c r="C204" s="26"/>
      <c r="D204" s="25"/>
    </row>
    <row r="205" spans="1:4" x14ac:dyDescent="0.35">
      <c r="A205" s="24"/>
      <c r="B205" s="25"/>
      <c r="C205" s="26"/>
      <c r="D205" s="25"/>
    </row>
    <row r="206" spans="1:4" x14ac:dyDescent="0.35">
      <c r="A206" s="24"/>
      <c r="B206" s="25"/>
      <c r="C206" s="26"/>
      <c r="D206" s="25"/>
    </row>
    <row r="207" spans="1:4" x14ac:dyDescent="0.35">
      <c r="A207" s="24"/>
      <c r="B207" s="25"/>
      <c r="C207" s="26"/>
      <c r="D207" s="25"/>
    </row>
    <row r="208" spans="1:4" x14ac:dyDescent="0.35">
      <c r="A208" s="24"/>
      <c r="B208" s="25"/>
      <c r="C208" s="26"/>
      <c r="D208" s="25"/>
    </row>
    <row r="209" spans="1:4" x14ac:dyDescent="0.35">
      <c r="A209" s="24"/>
      <c r="B209" s="25"/>
      <c r="C209" s="26"/>
      <c r="D209" s="25"/>
    </row>
    <row r="210" spans="1:4" x14ac:dyDescent="0.35">
      <c r="A210" s="24"/>
      <c r="B210" s="25"/>
      <c r="C210" s="26"/>
      <c r="D210" s="25"/>
    </row>
    <row r="211" spans="1:4" x14ac:dyDescent="0.35">
      <c r="A211" s="24"/>
      <c r="B211" s="25"/>
      <c r="C211" s="26"/>
      <c r="D211" s="25"/>
    </row>
    <row r="212" spans="1:4" x14ac:dyDescent="0.35">
      <c r="A212" s="24"/>
      <c r="B212" s="25"/>
      <c r="C212" s="26"/>
      <c r="D212" s="25"/>
    </row>
    <row r="213" spans="1:4" x14ac:dyDescent="0.35">
      <c r="A213" s="24"/>
      <c r="B213" s="25"/>
      <c r="C213" s="26"/>
      <c r="D213" s="25"/>
    </row>
    <row r="214" spans="1:4" x14ac:dyDescent="0.35">
      <c r="A214" s="24"/>
      <c r="B214" s="25"/>
      <c r="C214" s="26"/>
      <c r="D214" s="25"/>
    </row>
    <row r="215" spans="1:4" x14ac:dyDescent="0.35">
      <c r="A215" s="24"/>
      <c r="B215" s="25"/>
      <c r="C215" s="26"/>
      <c r="D215" s="25"/>
    </row>
    <row r="216" spans="1:4" x14ac:dyDescent="0.35">
      <c r="A216" s="24"/>
      <c r="B216" s="25"/>
      <c r="C216" s="26"/>
      <c r="D216" s="25"/>
    </row>
    <row r="217" spans="1:4" x14ac:dyDescent="0.35">
      <c r="A217" s="24"/>
      <c r="B217" s="25"/>
      <c r="C217" s="26"/>
      <c r="D217" s="25"/>
    </row>
    <row r="218" spans="1:4" x14ac:dyDescent="0.35">
      <c r="A218" s="24"/>
      <c r="B218" s="25"/>
      <c r="C218" s="26"/>
      <c r="D218" s="25"/>
    </row>
    <row r="219" spans="1:4" x14ac:dyDescent="0.35">
      <c r="A219" s="24"/>
      <c r="B219" s="25"/>
      <c r="C219" s="26"/>
      <c r="D219" s="25"/>
    </row>
    <row r="220" spans="1:4" x14ac:dyDescent="0.35">
      <c r="A220" s="24"/>
      <c r="B220" s="25"/>
      <c r="C220" s="26"/>
      <c r="D220" s="25"/>
    </row>
    <row r="221" spans="1:4" x14ac:dyDescent="0.35">
      <c r="A221" s="24"/>
      <c r="B221" s="25"/>
      <c r="C221" s="26"/>
      <c r="D221" s="25"/>
    </row>
    <row r="222" spans="1:4" x14ac:dyDescent="0.35">
      <c r="A222" s="24"/>
      <c r="B222" s="25"/>
      <c r="C222" s="26"/>
      <c r="D222" s="25"/>
    </row>
    <row r="223" spans="1:4" x14ac:dyDescent="0.35">
      <c r="A223" s="24"/>
      <c r="B223" s="25"/>
      <c r="C223" s="26"/>
      <c r="D223" s="25"/>
    </row>
    <row r="224" spans="1:4" x14ac:dyDescent="0.35">
      <c r="A224" s="24"/>
      <c r="B224" s="25"/>
      <c r="C224" s="26"/>
      <c r="D224" s="25"/>
    </row>
    <row r="225" spans="1:4" x14ac:dyDescent="0.35">
      <c r="A225" s="24"/>
      <c r="B225" s="25"/>
      <c r="C225" s="26"/>
      <c r="D225" s="25"/>
    </row>
    <row r="226" spans="1:4" x14ac:dyDescent="0.35">
      <c r="A226" s="24"/>
      <c r="B226" s="25"/>
      <c r="C226" s="26"/>
      <c r="D226" s="25"/>
    </row>
    <row r="227" spans="1:4" x14ac:dyDescent="0.35">
      <c r="A227" s="24"/>
      <c r="B227" s="25"/>
      <c r="C227" s="26"/>
      <c r="D227" s="25"/>
    </row>
    <row r="228" spans="1:4" x14ac:dyDescent="0.35">
      <c r="A228" s="24"/>
      <c r="B228" s="25"/>
      <c r="C228" s="26"/>
      <c r="D228" s="25"/>
    </row>
    <row r="229" spans="1:4" x14ac:dyDescent="0.35">
      <c r="A229" s="24"/>
      <c r="B229" s="25"/>
      <c r="C229" s="26"/>
      <c r="D229" s="25"/>
    </row>
    <row r="230" spans="1:4" x14ac:dyDescent="0.35">
      <c r="A230" s="24"/>
      <c r="B230" s="25"/>
      <c r="C230" s="26"/>
      <c r="D230" s="25"/>
    </row>
    <row r="231" spans="1:4" x14ac:dyDescent="0.35">
      <c r="A231" s="24"/>
      <c r="B231" s="25"/>
      <c r="C231" s="26"/>
      <c r="D231" s="25"/>
    </row>
    <row r="232" spans="1:4" x14ac:dyDescent="0.35">
      <c r="A232" s="24"/>
      <c r="B232" s="25"/>
      <c r="C232" s="26"/>
      <c r="D232" s="25"/>
    </row>
    <row r="233" spans="1:4" x14ac:dyDescent="0.35">
      <c r="A233" s="24"/>
      <c r="B233" s="25"/>
      <c r="C233" s="26"/>
      <c r="D233" s="25"/>
    </row>
    <row r="234" spans="1:4" x14ac:dyDescent="0.35">
      <c r="A234" s="24"/>
      <c r="B234" s="25"/>
      <c r="C234" s="26"/>
      <c r="D234" s="25"/>
    </row>
    <row r="235" spans="1:4" x14ac:dyDescent="0.35">
      <c r="A235" s="24"/>
      <c r="B235" s="25"/>
      <c r="C235" s="26"/>
      <c r="D235" s="25"/>
    </row>
    <row r="236" spans="1:4" x14ac:dyDescent="0.35">
      <c r="A236" s="24"/>
      <c r="B236" s="25"/>
      <c r="C236" s="26"/>
      <c r="D236" s="25"/>
    </row>
    <row r="237" spans="1:4" x14ac:dyDescent="0.35">
      <c r="A237" s="24"/>
      <c r="B237" s="25"/>
      <c r="C237" s="26"/>
      <c r="D237" s="25"/>
    </row>
    <row r="238" spans="1:4" x14ac:dyDescent="0.35">
      <c r="A238" s="24"/>
      <c r="B238" s="25"/>
      <c r="C238" s="26"/>
      <c r="D238" s="25"/>
    </row>
    <row r="239" spans="1:4" x14ac:dyDescent="0.35">
      <c r="A239" s="24"/>
      <c r="B239" s="25"/>
      <c r="C239" s="26"/>
      <c r="D239" s="25"/>
    </row>
    <row r="240" spans="1:4" x14ac:dyDescent="0.35">
      <c r="A240" s="24"/>
      <c r="B240" s="25"/>
      <c r="C240" s="26"/>
      <c r="D240" s="25"/>
    </row>
    <row r="241" spans="1:4" x14ac:dyDescent="0.35">
      <c r="A241" s="24"/>
      <c r="B241" s="25"/>
      <c r="C241" s="26"/>
      <c r="D241" s="25"/>
    </row>
    <row r="242" spans="1:4" x14ac:dyDescent="0.35">
      <c r="A242" s="24"/>
      <c r="B242" s="25"/>
      <c r="C242" s="26"/>
      <c r="D242" s="25"/>
    </row>
    <row r="243" spans="1:4" x14ac:dyDescent="0.35">
      <c r="A243" s="24"/>
      <c r="B243" s="25"/>
      <c r="C243" s="26"/>
      <c r="D243" s="25"/>
    </row>
    <row r="244" spans="1:4" x14ac:dyDescent="0.35">
      <c r="A244" s="24"/>
      <c r="B244" s="25"/>
      <c r="C244" s="26"/>
      <c r="D244" s="25"/>
    </row>
    <row r="245" spans="1:4" x14ac:dyDescent="0.35">
      <c r="A245" s="24"/>
      <c r="B245" s="25"/>
      <c r="C245" s="26"/>
      <c r="D245" s="25"/>
    </row>
    <row r="246" spans="1:4" x14ac:dyDescent="0.35">
      <c r="A246" s="24"/>
      <c r="B246" s="25"/>
      <c r="C246" s="26"/>
      <c r="D246" s="25"/>
    </row>
    <row r="247" spans="1:4" x14ac:dyDescent="0.35">
      <c r="A247" s="24"/>
      <c r="B247" s="25"/>
      <c r="C247" s="26"/>
      <c r="D247" s="25"/>
    </row>
    <row r="248" spans="1:4" x14ac:dyDescent="0.35">
      <c r="A248" s="24"/>
      <c r="B248" s="25"/>
      <c r="C248" s="26"/>
      <c r="D248" s="25"/>
    </row>
    <row r="249" spans="1:4" x14ac:dyDescent="0.35">
      <c r="A249" s="24"/>
      <c r="B249" s="25"/>
      <c r="C249" s="26"/>
      <c r="D249" s="25"/>
    </row>
    <row r="250" spans="1:4" x14ac:dyDescent="0.35">
      <c r="A250" s="24"/>
      <c r="B250" s="25"/>
      <c r="C250" s="26"/>
      <c r="D250" s="25"/>
    </row>
    <row r="251" spans="1:4" x14ac:dyDescent="0.35">
      <c r="A251" s="24"/>
      <c r="B251" s="25"/>
      <c r="C251" s="26"/>
      <c r="D251" s="25"/>
    </row>
    <row r="252" spans="1:4" x14ac:dyDescent="0.35">
      <c r="A252" s="24"/>
      <c r="B252" s="25"/>
      <c r="C252" s="26"/>
      <c r="D252" s="25"/>
    </row>
    <row r="253" spans="1:4" x14ac:dyDescent="0.35">
      <c r="A253" s="24"/>
      <c r="B253" s="25"/>
      <c r="C253" s="26"/>
      <c r="D253" s="25"/>
    </row>
    <row r="254" spans="1:4" x14ac:dyDescent="0.35">
      <c r="A254" s="24"/>
      <c r="B254" s="25"/>
      <c r="C254" s="26"/>
      <c r="D254" s="25"/>
    </row>
    <row r="255" spans="1:4" x14ac:dyDescent="0.35">
      <c r="A255" s="24"/>
      <c r="B255" s="25"/>
      <c r="C255" s="26"/>
      <c r="D255" s="25"/>
    </row>
    <row r="256" spans="1:4" x14ac:dyDescent="0.35">
      <c r="A256" s="24"/>
      <c r="B256" s="25"/>
      <c r="C256" s="26"/>
      <c r="D256" s="25"/>
    </row>
    <row r="257" spans="1:4" x14ac:dyDescent="0.35">
      <c r="A257" s="24"/>
      <c r="B257" s="25"/>
      <c r="C257" s="26"/>
      <c r="D257" s="25"/>
    </row>
    <row r="258" spans="1:4" x14ac:dyDescent="0.35">
      <c r="A258" s="24"/>
      <c r="B258" s="25"/>
      <c r="C258" s="26"/>
      <c r="D258" s="25"/>
    </row>
    <row r="259" spans="1:4" x14ac:dyDescent="0.35">
      <c r="A259" s="24"/>
      <c r="B259" s="25"/>
      <c r="C259" s="26"/>
      <c r="D259" s="25"/>
    </row>
    <row r="260" spans="1:4" x14ac:dyDescent="0.35">
      <c r="A260" s="24"/>
      <c r="B260" s="25"/>
      <c r="C260" s="26"/>
      <c r="D260" s="25"/>
    </row>
    <row r="261" spans="1:4" x14ac:dyDescent="0.35">
      <c r="A261" s="24"/>
      <c r="B261" s="25"/>
      <c r="C261" s="26"/>
      <c r="D261" s="25"/>
    </row>
    <row r="262" spans="1:4" x14ac:dyDescent="0.35">
      <c r="A262" s="24"/>
      <c r="B262" s="25"/>
      <c r="C262" s="26"/>
      <c r="D262" s="25"/>
    </row>
    <row r="263" spans="1:4" x14ac:dyDescent="0.35">
      <c r="A263" s="24"/>
      <c r="B263" s="25"/>
      <c r="C263" s="26"/>
      <c r="D263" s="25"/>
    </row>
    <row r="264" spans="1:4" x14ac:dyDescent="0.35">
      <c r="A264" s="24"/>
      <c r="B264" s="25"/>
      <c r="C264" s="26"/>
      <c r="D264" s="25"/>
    </row>
    <row r="265" spans="1:4" x14ac:dyDescent="0.35">
      <c r="A265" s="24"/>
      <c r="B265" s="25"/>
      <c r="C265" s="26"/>
      <c r="D265" s="25"/>
    </row>
    <row r="266" spans="1:4" x14ac:dyDescent="0.35">
      <c r="A266" s="24"/>
      <c r="B266" s="25"/>
      <c r="C266" s="26"/>
      <c r="D266" s="25"/>
    </row>
    <row r="267" spans="1:4" x14ac:dyDescent="0.35">
      <c r="A267" s="24"/>
      <c r="B267" s="25"/>
      <c r="C267" s="26"/>
      <c r="D267" s="25"/>
    </row>
    <row r="268" spans="1:4" x14ac:dyDescent="0.35">
      <c r="A268" s="24"/>
      <c r="B268" s="25"/>
      <c r="C268" s="26"/>
      <c r="D268" s="25"/>
    </row>
    <row r="269" spans="1:4" x14ac:dyDescent="0.35">
      <c r="A269" s="24"/>
      <c r="B269" s="25"/>
      <c r="C269" s="26"/>
      <c r="D269" s="25"/>
    </row>
    <row r="270" spans="1:4" x14ac:dyDescent="0.35">
      <c r="A270" s="24"/>
      <c r="B270" s="25"/>
      <c r="C270" s="26"/>
      <c r="D270" s="25"/>
    </row>
    <row r="271" spans="1:4" x14ac:dyDescent="0.35">
      <c r="A271" s="24"/>
      <c r="B271" s="25"/>
      <c r="C271" s="26"/>
      <c r="D271" s="25"/>
    </row>
    <row r="272" spans="1:4" x14ac:dyDescent="0.35">
      <c r="A272" s="24"/>
      <c r="B272" s="25"/>
      <c r="C272" s="26"/>
      <c r="D272" s="25"/>
    </row>
    <row r="273" spans="1:4" x14ac:dyDescent="0.35">
      <c r="A273" s="24"/>
      <c r="B273" s="25"/>
      <c r="C273" s="26"/>
      <c r="D273" s="25"/>
    </row>
    <row r="274" spans="1:4" x14ac:dyDescent="0.35">
      <c r="A274" s="24"/>
      <c r="B274" s="25"/>
      <c r="C274" s="26"/>
      <c r="D274" s="25"/>
    </row>
    <row r="275" spans="1:4" x14ac:dyDescent="0.35">
      <c r="A275" s="24"/>
      <c r="B275" s="25"/>
      <c r="C275" s="26"/>
      <c r="D275" s="25"/>
    </row>
    <row r="276" spans="1:4" x14ac:dyDescent="0.35">
      <c r="A276" s="24"/>
      <c r="B276" s="25"/>
      <c r="C276" s="26"/>
      <c r="D276" s="25"/>
    </row>
    <row r="277" spans="1:4" x14ac:dyDescent="0.35">
      <c r="A277" s="24"/>
      <c r="B277" s="25"/>
      <c r="C277" s="26"/>
      <c r="D277" s="25"/>
    </row>
    <row r="278" spans="1:4" x14ac:dyDescent="0.35">
      <c r="A278" s="24"/>
      <c r="B278" s="25"/>
      <c r="C278" s="26"/>
      <c r="D278" s="25"/>
    </row>
    <row r="279" spans="1:4" x14ac:dyDescent="0.35">
      <c r="A279" s="24"/>
      <c r="B279" s="25"/>
      <c r="C279" s="26"/>
      <c r="D279" s="25"/>
    </row>
    <row r="280" spans="1:4" x14ac:dyDescent="0.35">
      <c r="A280" s="24"/>
      <c r="B280" s="25"/>
      <c r="C280" s="26"/>
      <c r="D280" s="25"/>
    </row>
    <row r="281" spans="1:4" x14ac:dyDescent="0.35">
      <c r="A281" s="24"/>
      <c r="B281" s="25"/>
      <c r="C281" s="26"/>
      <c r="D281" s="25"/>
    </row>
    <row r="282" spans="1:4" x14ac:dyDescent="0.35">
      <c r="A282" s="24"/>
      <c r="B282" s="25"/>
      <c r="C282" s="26"/>
      <c r="D282" s="25"/>
    </row>
    <row r="283" spans="1:4" x14ac:dyDescent="0.35">
      <c r="A283" s="24"/>
      <c r="B283" s="25"/>
      <c r="C283" s="26"/>
      <c r="D283" s="25"/>
    </row>
    <row r="284" spans="1:4" x14ac:dyDescent="0.35">
      <c r="A284" s="24"/>
      <c r="B284" s="25"/>
      <c r="C284" s="26"/>
      <c r="D284" s="25"/>
    </row>
    <row r="285" spans="1:4" x14ac:dyDescent="0.35">
      <c r="A285" s="24"/>
      <c r="B285" s="25"/>
      <c r="C285" s="26"/>
      <c r="D285" s="25"/>
    </row>
    <row r="286" spans="1:4" x14ac:dyDescent="0.35">
      <c r="A286" s="24"/>
      <c r="B286" s="25"/>
      <c r="C286" s="26"/>
      <c r="D286" s="25"/>
    </row>
    <row r="287" spans="1:4" x14ac:dyDescent="0.35">
      <c r="A287" s="27"/>
      <c r="B287" s="28"/>
      <c r="C287" s="29"/>
      <c r="D287" s="28"/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F21" sqref="F21"/>
    </sheetView>
  </sheetViews>
  <sheetFormatPr baseColWidth="10" defaultRowHeight="12.75" x14ac:dyDescent="0.35"/>
  <cols>
    <col min="1" max="1" width="11.59765625" bestFit="1" customWidth="1"/>
    <col min="2" max="2" width="13.06640625" bestFit="1" customWidth="1"/>
    <col min="3" max="3" width="14.6640625" bestFit="1" customWidth="1"/>
  </cols>
  <sheetData>
    <row r="1" spans="1:3" x14ac:dyDescent="0.35">
      <c r="A1" s="38" t="s">
        <v>75</v>
      </c>
      <c r="B1" s="38" t="s">
        <v>76</v>
      </c>
      <c r="C1" s="38" t="s">
        <v>77</v>
      </c>
    </row>
    <row r="2" spans="1:3" x14ac:dyDescent="0.35">
      <c r="A2" s="38">
        <v>1</v>
      </c>
      <c r="B2" s="38" t="s">
        <v>78</v>
      </c>
      <c r="C2" s="38">
        <v>2.5</v>
      </c>
    </row>
    <row r="3" spans="1:3" x14ac:dyDescent="0.35">
      <c r="A3" s="38">
        <v>2</v>
      </c>
      <c r="B3" s="38" t="s">
        <v>79</v>
      </c>
      <c r="C3" s="38">
        <v>3.1</v>
      </c>
    </row>
    <row r="4" spans="1:3" x14ac:dyDescent="0.35">
      <c r="A4" s="38">
        <v>3</v>
      </c>
      <c r="B4" s="38" t="s">
        <v>80</v>
      </c>
      <c r="C4" s="38">
        <v>3.4</v>
      </c>
    </row>
    <row r="5" spans="1:3" x14ac:dyDescent="0.35">
      <c r="A5" s="38">
        <v>4</v>
      </c>
      <c r="B5" s="38" t="s">
        <v>78</v>
      </c>
      <c r="C5" s="38">
        <v>1.4</v>
      </c>
    </row>
    <row r="6" spans="1:3" x14ac:dyDescent="0.35">
      <c r="A6" s="38">
        <v>5</v>
      </c>
      <c r="B6" s="38" t="s">
        <v>79</v>
      </c>
      <c r="C6" s="38">
        <v>2.2000000000000002</v>
      </c>
    </row>
    <row r="7" spans="1:3" x14ac:dyDescent="0.35">
      <c r="A7" s="38">
        <v>6</v>
      </c>
      <c r="B7" s="38" t="s">
        <v>78</v>
      </c>
      <c r="C7" s="38">
        <v>4</v>
      </c>
    </row>
    <row r="8" spans="1:3" x14ac:dyDescent="0.35">
      <c r="A8" s="38">
        <v>7</v>
      </c>
      <c r="B8" s="38" t="s">
        <v>79</v>
      </c>
      <c r="C8" s="38">
        <v>1.2</v>
      </c>
    </row>
    <row r="9" spans="1:3" x14ac:dyDescent="0.35">
      <c r="A9" s="38">
        <v>8</v>
      </c>
      <c r="B9" s="38" t="s">
        <v>80</v>
      </c>
      <c r="C9" s="38">
        <v>1.7</v>
      </c>
    </row>
    <row r="10" spans="1:3" x14ac:dyDescent="0.35">
      <c r="A10" s="38">
        <v>9</v>
      </c>
      <c r="B10" s="38" t="s">
        <v>78</v>
      </c>
      <c r="C10" s="38">
        <v>2.5</v>
      </c>
    </row>
    <row r="11" spans="1:3" x14ac:dyDescent="0.35">
      <c r="A11" s="38">
        <v>10</v>
      </c>
      <c r="B11" s="38" t="s">
        <v>79</v>
      </c>
      <c r="C11" s="38">
        <v>3.6</v>
      </c>
    </row>
    <row r="12" spans="1:3" x14ac:dyDescent="0.35">
      <c r="A12" s="38">
        <v>11</v>
      </c>
      <c r="B12" s="38" t="s">
        <v>78</v>
      </c>
      <c r="C12" s="38">
        <v>1.2</v>
      </c>
    </row>
    <row r="13" spans="1:3" x14ac:dyDescent="0.35">
      <c r="A13" s="38">
        <v>12</v>
      </c>
      <c r="B13" s="38" t="s">
        <v>79</v>
      </c>
      <c r="C13" s="38">
        <v>3.8</v>
      </c>
    </row>
    <row r="14" spans="1:3" x14ac:dyDescent="0.35">
      <c r="A14" s="38">
        <v>13</v>
      </c>
      <c r="B14" s="38" t="s">
        <v>80</v>
      </c>
      <c r="C14" s="38">
        <v>1.1000000000000001</v>
      </c>
    </row>
    <row r="15" spans="1:3" x14ac:dyDescent="0.35">
      <c r="A15" s="38">
        <v>14</v>
      </c>
      <c r="B15" s="38" t="s">
        <v>78</v>
      </c>
      <c r="C15" s="38">
        <v>4</v>
      </c>
    </row>
    <row r="16" spans="1:3" x14ac:dyDescent="0.35">
      <c r="A16" s="38">
        <v>15</v>
      </c>
      <c r="B16" s="38" t="s">
        <v>79</v>
      </c>
      <c r="C16" s="38">
        <v>2</v>
      </c>
    </row>
    <row r="17" spans="1:3" x14ac:dyDescent="0.35">
      <c r="A17" s="38">
        <v>16</v>
      </c>
      <c r="B17" s="38" t="s">
        <v>78</v>
      </c>
      <c r="C17" s="38">
        <v>2.5</v>
      </c>
    </row>
    <row r="18" spans="1:3" x14ac:dyDescent="0.35">
      <c r="A18" s="38">
        <v>17</v>
      </c>
      <c r="B18" s="38" t="s">
        <v>79</v>
      </c>
      <c r="C18" s="38">
        <v>1.6</v>
      </c>
    </row>
    <row r="19" spans="1:3" x14ac:dyDescent="0.35">
      <c r="A19" s="38">
        <v>18</v>
      </c>
      <c r="B19" s="38" t="s">
        <v>80</v>
      </c>
      <c r="C19" s="38">
        <v>1.7</v>
      </c>
    </row>
    <row r="20" spans="1:3" x14ac:dyDescent="0.35">
      <c r="A20" s="38">
        <v>19</v>
      </c>
      <c r="B20" s="38" t="s">
        <v>78</v>
      </c>
      <c r="C20" s="38">
        <v>2.8</v>
      </c>
    </row>
    <row r="21" spans="1:3" x14ac:dyDescent="0.35">
      <c r="A21" s="38">
        <v>20</v>
      </c>
      <c r="B21" s="38" t="s">
        <v>79</v>
      </c>
      <c r="C21" s="38">
        <v>3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0AE0D3-B6A2-4AC1-8800-8AE56FDBBD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12</vt:i4>
      </vt:variant>
      <vt:variant>
        <vt:lpstr>Benannte Bereiche</vt:lpstr>
      </vt:variant>
      <vt:variant>
        <vt:i4>1</vt:i4>
      </vt:variant>
    </vt:vector>
  </HeadingPairs>
  <TitlesOfParts>
    <vt:vector size="13" baseType="lpstr">
      <vt:lpstr>Formate</vt:lpstr>
      <vt:lpstr>Ausfüllfunktion</vt:lpstr>
      <vt:lpstr>SVERWEIS</vt:lpstr>
      <vt:lpstr>Berechnungen</vt:lpstr>
      <vt:lpstr>Suchen_Sortieren</vt:lpstr>
      <vt:lpstr>bedingte Formatierung</vt:lpstr>
      <vt:lpstr>Diagramme</vt:lpstr>
      <vt:lpstr>externe Daten</vt:lpstr>
      <vt:lpstr>Solver</vt:lpstr>
      <vt:lpstr>Tabelle5</vt:lpstr>
      <vt:lpstr>Daten für Pivot-Tabelle</vt:lpstr>
      <vt:lpstr>Tabelle4</vt:lpstr>
      <vt:lpstr>'externe Daten'!bachelornote_1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Sussmann, Monika</dc:creator>
  <cp:lastModifiedBy>Wolfgang Bischof</cp:lastModifiedBy>
  <cp:lastPrinted>2011-07-21T15:20:15Z</cp:lastPrinted>
  <dcterms:created xsi:type="dcterms:W3CDTF">2011-07-25T06:04:54Z</dcterms:created>
  <dcterms:modified xsi:type="dcterms:W3CDTF">2023-12-05T11:44:47Z</dcterms:modified>
</cp:coreProperties>
</file>